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ol\Desktop\"/>
    </mc:Choice>
  </mc:AlternateContent>
  <bookViews>
    <workbookView xWindow="0" yWindow="0" windowWidth="1017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7" i="1" l="1"/>
  <c r="C217" i="1"/>
  <c r="E217" i="1" s="1"/>
  <c r="E216" i="1"/>
  <c r="E214" i="1"/>
  <c r="E212" i="1"/>
  <c r="E210" i="1"/>
  <c r="E208" i="1"/>
  <c r="E206" i="1"/>
  <c r="E204" i="1"/>
  <c r="E202" i="1"/>
  <c r="E200" i="1"/>
  <c r="E198" i="1"/>
  <c r="E196" i="1"/>
  <c r="E194" i="1"/>
  <c r="M184" i="1"/>
  <c r="L184" i="1"/>
  <c r="N184" i="1" s="1"/>
  <c r="D184" i="1"/>
  <c r="C184" i="1"/>
  <c r="E184" i="1" s="1"/>
  <c r="N183" i="1"/>
  <c r="E183" i="1"/>
  <c r="N181" i="1"/>
  <c r="E181" i="1"/>
  <c r="N179" i="1"/>
  <c r="E179" i="1"/>
  <c r="N177" i="1"/>
  <c r="E177" i="1"/>
  <c r="N175" i="1"/>
  <c r="E175" i="1"/>
  <c r="N173" i="1"/>
  <c r="E173" i="1"/>
  <c r="N171" i="1"/>
  <c r="E171" i="1"/>
  <c r="N169" i="1"/>
  <c r="E169" i="1"/>
  <c r="E167" i="1"/>
  <c r="N165" i="1"/>
  <c r="E165" i="1"/>
  <c r="E163" i="1"/>
  <c r="N161" i="1"/>
  <c r="E161" i="1"/>
  <c r="M154" i="1"/>
  <c r="L154" i="1"/>
  <c r="N154" i="1" s="1"/>
  <c r="D154" i="1"/>
  <c r="C154" i="1"/>
  <c r="E154" i="1" s="1"/>
  <c r="N153" i="1"/>
  <c r="I153" i="1"/>
  <c r="E153" i="1"/>
  <c r="N151" i="1"/>
  <c r="I151" i="1"/>
  <c r="E151" i="1"/>
  <c r="N149" i="1"/>
  <c r="I149" i="1"/>
  <c r="E149" i="1"/>
  <c r="N147" i="1"/>
  <c r="I147" i="1"/>
  <c r="E147" i="1"/>
  <c r="N145" i="1"/>
  <c r="I145" i="1"/>
  <c r="E145" i="1"/>
  <c r="N143" i="1"/>
  <c r="I143" i="1"/>
  <c r="E143" i="1"/>
  <c r="N141" i="1"/>
  <c r="I141" i="1"/>
  <c r="E141" i="1"/>
  <c r="N139" i="1"/>
  <c r="I139" i="1"/>
  <c r="E139" i="1"/>
  <c r="N137" i="1"/>
  <c r="I137" i="1"/>
  <c r="E137" i="1"/>
  <c r="N135" i="1"/>
  <c r="I135" i="1"/>
  <c r="E135" i="1"/>
  <c r="N133" i="1"/>
  <c r="I133" i="1"/>
  <c r="E133" i="1"/>
  <c r="N131" i="1"/>
  <c r="I131" i="1"/>
  <c r="I154" i="1" s="1"/>
  <c r="E131" i="1"/>
  <c r="M121" i="1"/>
  <c r="L121" i="1"/>
  <c r="N121" i="1" s="1"/>
  <c r="D121" i="1"/>
  <c r="C121" i="1"/>
  <c r="E121" i="1" s="1"/>
  <c r="N120" i="1"/>
  <c r="E120" i="1"/>
  <c r="N118" i="1"/>
  <c r="E118" i="1"/>
  <c r="N116" i="1"/>
  <c r="E116" i="1"/>
  <c r="N114" i="1"/>
  <c r="E114" i="1"/>
  <c r="N112" i="1"/>
  <c r="E112" i="1"/>
  <c r="N110" i="1"/>
  <c r="E110" i="1"/>
  <c r="N108" i="1"/>
  <c r="E108" i="1"/>
  <c r="N106" i="1"/>
  <c r="E106" i="1"/>
  <c r="N104" i="1"/>
  <c r="E104" i="1"/>
  <c r="N102" i="1"/>
  <c r="E102" i="1"/>
  <c r="N100" i="1"/>
  <c r="E100" i="1"/>
  <c r="N98" i="1"/>
  <c r="E98" i="1"/>
  <c r="M91" i="1"/>
  <c r="L91" i="1"/>
  <c r="N91" i="1" s="1"/>
  <c r="D91" i="1"/>
  <c r="C91" i="1"/>
  <c r="E91" i="1" s="1"/>
  <c r="N90" i="1"/>
  <c r="E90" i="1"/>
  <c r="N88" i="1"/>
  <c r="E88" i="1"/>
  <c r="N86" i="1"/>
  <c r="E86" i="1"/>
  <c r="N84" i="1"/>
  <c r="E84" i="1"/>
  <c r="N82" i="1"/>
  <c r="E82" i="1"/>
  <c r="N80" i="1"/>
  <c r="E80" i="1"/>
  <c r="N78" i="1"/>
  <c r="E78" i="1"/>
  <c r="N76" i="1"/>
  <c r="E76" i="1"/>
  <c r="N74" i="1"/>
  <c r="E74" i="1"/>
  <c r="N72" i="1"/>
  <c r="E72" i="1"/>
  <c r="N70" i="1"/>
  <c r="E70" i="1"/>
  <c r="N68" i="1"/>
  <c r="E68" i="1"/>
  <c r="M31" i="1"/>
  <c r="L31" i="1"/>
  <c r="N31" i="1" s="1"/>
  <c r="D31" i="1"/>
  <c r="C31" i="1"/>
  <c r="E31" i="1" s="1"/>
  <c r="N30" i="1"/>
  <c r="N28" i="1"/>
  <c r="N26" i="1"/>
  <c r="N24" i="1"/>
  <c r="N22" i="1"/>
  <c r="N20" i="1"/>
  <c r="N18" i="1"/>
  <c r="E18" i="1"/>
  <c r="N16" i="1"/>
  <c r="E16" i="1"/>
  <c r="N14" i="1"/>
  <c r="E14" i="1"/>
  <c r="N12" i="1"/>
  <c r="E12" i="1"/>
  <c r="N10" i="1"/>
  <c r="E10" i="1"/>
  <c r="N8" i="1"/>
  <c r="E8" i="1"/>
</calcChain>
</file>

<file path=xl/sharedStrings.xml><?xml version="1.0" encoding="utf-8"?>
<sst xmlns="http://schemas.openxmlformats.org/spreadsheetml/2006/main" count="77" uniqueCount="26">
  <si>
    <t>Monthly State Transmission Loss Statement</t>
  </si>
  <si>
    <t>InSTS Grid Loss For 17-18</t>
  </si>
  <si>
    <t>InSTS Grid Loss For 16-17</t>
  </si>
  <si>
    <t>Month</t>
  </si>
  <si>
    <t>Energy Input InSTS</t>
  </si>
  <si>
    <t>Energy Output to Utilities</t>
  </si>
  <si>
    <t xml:space="preserve"> Provisional Tr. Loss</t>
  </si>
  <si>
    <t>Trans. Loss</t>
  </si>
  <si>
    <t>*</t>
  </si>
  <si>
    <t>Total</t>
  </si>
  <si>
    <t xml:space="preserve">Note:-  </t>
  </si>
  <si>
    <t xml:space="preserve">* April-17 &amp; May-17 revised due to correction in </t>
  </si>
  <si>
    <t>Nashik circle and change in VIPL T&lt;&gt;D interface point.</t>
  </si>
  <si>
    <t>**Sep-17 InSTS Loss is provisional.</t>
  </si>
  <si>
    <t>InSTS Grid Loss For 15-16</t>
  </si>
  <si>
    <t>InSTS Grid Loss For 14-15</t>
  </si>
  <si>
    <t>Tr. Loss</t>
  </si>
  <si>
    <t>InSTS Grid Loss For 13-14</t>
  </si>
  <si>
    <t>InSTS Grid Loss For 12-13</t>
  </si>
  <si>
    <t>InSTS Grid Loss For 11-12</t>
  </si>
  <si>
    <t>InSTS Grid Loss For 10-11</t>
  </si>
  <si>
    <t>Mumbai Gen</t>
  </si>
  <si>
    <t>InSTS Grid Loss 09-10</t>
  </si>
  <si>
    <t>InSTS Grid Loss 08-09</t>
  </si>
  <si>
    <t>InSTS Grid Loss 07-08</t>
  </si>
  <si>
    <t>Energy Input to InSTS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</si>
</sst>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1" xfId="0" applyBorder="1"/>
    <xf numFmtId="0" fontId="0" fillId="3" borderId="1" xfId="0" applyFill="1" applyBorder="1"/>
    <xf numFmtId="49" fontId="5" fillId="0" borderId="0" xfId="0" applyNumberFormat="1" applyFont="1"/>
    <xf numFmtId="0" fontId="0" fillId="0" borderId="1" xfId="0" applyFill="1" applyBorder="1"/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10" fontId="7" fillId="0" borderId="0" xfId="0" applyNumberFormat="1" applyFont="1" applyAlignment="1">
      <alignment horizontal="right"/>
    </xf>
    <xf numFmtId="10" fontId="7" fillId="0" borderId="0" xfId="0" applyNumberFormat="1" applyFont="1" applyAlignment="1"/>
    <xf numFmtId="10" fontId="8" fillId="0" borderId="0" xfId="0" applyNumberFormat="1" applyFont="1" applyAlignment="1"/>
    <xf numFmtId="10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3" borderId="1" xfId="0" applyNumberFormat="1" applyFill="1" applyBorder="1"/>
    <xf numFmtId="1" fontId="2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7"/>
  <sheetViews>
    <sheetView tabSelected="1" workbookViewId="0">
      <selection activeCell="U12" sqref="U12"/>
    </sheetView>
  </sheetViews>
  <sheetFormatPr defaultRowHeight="15" x14ac:dyDescent="0.25"/>
  <cols>
    <col min="2" max="2" width="9.28515625" bestFit="1" customWidth="1"/>
    <col min="3" max="3" width="12.140625" customWidth="1"/>
    <col min="4" max="4" width="11.140625" customWidth="1"/>
    <col min="5" max="5" width="12.42578125" customWidth="1"/>
    <col min="7" max="8" width="0" hidden="1" customWidth="1"/>
    <col min="9" max="9" width="16.5703125" hidden="1" customWidth="1"/>
    <col min="10" max="10" width="0" hidden="1" customWidth="1"/>
    <col min="11" max="11" width="9" bestFit="1" customWidth="1"/>
    <col min="12" max="12" width="12.140625" customWidth="1"/>
    <col min="13" max="13" width="11.85546875" customWidth="1"/>
    <col min="14" max="14" width="12.42578125" customWidth="1"/>
    <col min="235" max="235" width="9.28515625" bestFit="1" customWidth="1"/>
    <col min="236" max="236" width="12.140625" customWidth="1"/>
    <col min="237" max="237" width="11.140625" customWidth="1"/>
    <col min="238" max="238" width="9.28515625" bestFit="1" customWidth="1"/>
    <col min="240" max="243" width="0" hidden="1" customWidth="1"/>
    <col min="244" max="244" width="9" bestFit="1" customWidth="1"/>
    <col min="245" max="245" width="12.140625" customWidth="1"/>
    <col min="246" max="246" width="11.85546875" customWidth="1"/>
    <col min="247" max="247" width="9.28515625" bestFit="1" customWidth="1"/>
    <col min="249" max="253" width="0" hidden="1" customWidth="1"/>
    <col min="258" max="258" width="9.28515625" bestFit="1" customWidth="1"/>
    <col min="259" max="259" width="12.140625" customWidth="1"/>
    <col min="260" max="260" width="11.140625" customWidth="1"/>
    <col min="261" max="261" width="12.42578125" customWidth="1"/>
    <col min="263" max="266" width="0" hidden="1" customWidth="1"/>
    <col min="267" max="267" width="9" bestFit="1" customWidth="1"/>
    <col min="268" max="268" width="12.140625" customWidth="1"/>
    <col min="269" max="269" width="11.85546875" customWidth="1"/>
    <col min="270" max="270" width="12.42578125" customWidth="1"/>
    <col min="491" max="491" width="9.28515625" bestFit="1" customWidth="1"/>
    <col min="492" max="492" width="12.140625" customWidth="1"/>
    <col min="493" max="493" width="11.140625" customWidth="1"/>
    <col min="494" max="494" width="9.28515625" bestFit="1" customWidth="1"/>
    <col min="496" max="499" width="0" hidden="1" customWidth="1"/>
    <col min="500" max="500" width="9" bestFit="1" customWidth="1"/>
    <col min="501" max="501" width="12.140625" customWidth="1"/>
    <col min="502" max="502" width="11.85546875" customWidth="1"/>
    <col min="503" max="503" width="9.28515625" bestFit="1" customWidth="1"/>
    <col min="505" max="509" width="0" hidden="1" customWidth="1"/>
    <col min="514" max="514" width="9.28515625" bestFit="1" customWidth="1"/>
    <col min="515" max="515" width="12.140625" customWidth="1"/>
    <col min="516" max="516" width="11.140625" customWidth="1"/>
    <col min="517" max="517" width="12.42578125" customWidth="1"/>
    <col min="519" max="522" width="0" hidden="1" customWidth="1"/>
    <col min="523" max="523" width="9" bestFit="1" customWidth="1"/>
    <col min="524" max="524" width="12.140625" customWidth="1"/>
    <col min="525" max="525" width="11.85546875" customWidth="1"/>
    <col min="526" max="526" width="12.42578125" customWidth="1"/>
    <col min="747" max="747" width="9.28515625" bestFit="1" customWidth="1"/>
    <col min="748" max="748" width="12.140625" customWidth="1"/>
    <col min="749" max="749" width="11.140625" customWidth="1"/>
    <col min="750" max="750" width="9.28515625" bestFit="1" customWidth="1"/>
    <col min="752" max="755" width="0" hidden="1" customWidth="1"/>
    <col min="756" max="756" width="9" bestFit="1" customWidth="1"/>
    <col min="757" max="757" width="12.140625" customWidth="1"/>
    <col min="758" max="758" width="11.85546875" customWidth="1"/>
    <col min="759" max="759" width="9.28515625" bestFit="1" customWidth="1"/>
    <col min="761" max="765" width="0" hidden="1" customWidth="1"/>
    <col min="770" max="770" width="9.28515625" bestFit="1" customWidth="1"/>
    <col min="771" max="771" width="12.140625" customWidth="1"/>
    <col min="772" max="772" width="11.140625" customWidth="1"/>
    <col min="773" max="773" width="12.42578125" customWidth="1"/>
    <col min="775" max="778" width="0" hidden="1" customWidth="1"/>
    <col min="779" max="779" width="9" bestFit="1" customWidth="1"/>
    <col min="780" max="780" width="12.140625" customWidth="1"/>
    <col min="781" max="781" width="11.85546875" customWidth="1"/>
    <col min="782" max="782" width="12.42578125" customWidth="1"/>
    <col min="1003" max="1003" width="9.28515625" bestFit="1" customWidth="1"/>
    <col min="1004" max="1004" width="12.140625" customWidth="1"/>
    <col min="1005" max="1005" width="11.140625" customWidth="1"/>
    <col min="1006" max="1006" width="9.28515625" bestFit="1" customWidth="1"/>
    <col min="1008" max="1011" width="0" hidden="1" customWidth="1"/>
    <col min="1012" max="1012" width="9" bestFit="1" customWidth="1"/>
    <col min="1013" max="1013" width="12.140625" customWidth="1"/>
    <col min="1014" max="1014" width="11.85546875" customWidth="1"/>
    <col min="1015" max="1015" width="9.28515625" bestFit="1" customWidth="1"/>
    <col min="1017" max="1021" width="0" hidden="1" customWidth="1"/>
    <col min="1026" max="1026" width="9.28515625" bestFit="1" customWidth="1"/>
    <col min="1027" max="1027" width="12.140625" customWidth="1"/>
    <col min="1028" max="1028" width="11.140625" customWidth="1"/>
    <col min="1029" max="1029" width="12.42578125" customWidth="1"/>
    <col min="1031" max="1034" width="0" hidden="1" customWidth="1"/>
    <col min="1035" max="1035" width="9" bestFit="1" customWidth="1"/>
    <col min="1036" max="1036" width="12.140625" customWidth="1"/>
    <col min="1037" max="1037" width="11.85546875" customWidth="1"/>
    <col min="1038" max="1038" width="12.42578125" customWidth="1"/>
    <col min="1259" max="1259" width="9.28515625" bestFit="1" customWidth="1"/>
    <col min="1260" max="1260" width="12.140625" customWidth="1"/>
    <col min="1261" max="1261" width="11.140625" customWidth="1"/>
    <col min="1262" max="1262" width="9.28515625" bestFit="1" customWidth="1"/>
    <col min="1264" max="1267" width="0" hidden="1" customWidth="1"/>
    <col min="1268" max="1268" width="9" bestFit="1" customWidth="1"/>
    <col min="1269" max="1269" width="12.140625" customWidth="1"/>
    <col min="1270" max="1270" width="11.85546875" customWidth="1"/>
    <col min="1271" max="1271" width="9.28515625" bestFit="1" customWidth="1"/>
    <col min="1273" max="1277" width="0" hidden="1" customWidth="1"/>
    <col min="1282" max="1282" width="9.28515625" bestFit="1" customWidth="1"/>
    <col min="1283" max="1283" width="12.140625" customWidth="1"/>
    <col min="1284" max="1284" width="11.140625" customWidth="1"/>
    <col min="1285" max="1285" width="12.42578125" customWidth="1"/>
    <col min="1287" max="1290" width="0" hidden="1" customWidth="1"/>
    <col min="1291" max="1291" width="9" bestFit="1" customWidth="1"/>
    <col min="1292" max="1292" width="12.140625" customWidth="1"/>
    <col min="1293" max="1293" width="11.85546875" customWidth="1"/>
    <col min="1294" max="1294" width="12.42578125" customWidth="1"/>
    <col min="1515" max="1515" width="9.28515625" bestFit="1" customWidth="1"/>
    <col min="1516" max="1516" width="12.140625" customWidth="1"/>
    <col min="1517" max="1517" width="11.140625" customWidth="1"/>
    <col min="1518" max="1518" width="9.28515625" bestFit="1" customWidth="1"/>
    <col min="1520" max="1523" width="0" hidden="1" customWidth="1"/>
    <col min="1524" max="1524" width="9" bestFit="1" customWidth="1"/>
    <col min="1525" max="1525" width="12.140625" customWidth="1"/>
    <col min="1526" max="1526" width="11.85546875" customWidth="1"/>
    <col min="1527" max="1527" width="9.28515625" bestFit="1" customWidth="1"/>
    <col min="1529" max="1533" width="0" hidden="1" customWidth="1"/>
    <col min="1538" max="1538" width="9.28515625" bestFit="1" customWidth="1"/>
    <col min="1539" max="1539" width="12.140625" customWidth="1"/>
    <col min="1540" max="1540" width="11.140625" customWidth="1"/>
    <col min="1541" max="1541" width="12.42578125" customWidth="1"/>
    <col min="1543" max="1546" width="0" hidden="1" customWidth="1"/>
    <col min="1547" max="1547" width="9" bestFit="1" customWidth="1"/>
    <col min="1548" max="1548" width="12.140625" customWidth="1"/>
    <col min="1549" max="1549" width="11.85546875" customWidth="1"/>
    <col min="1550" max="1550" width="12.42578125" customWidth="1"/>
    <col min="1771" max="1771" width="9.28515625" bestFit="1" customWidth="1"/>
    <col min="1772" max="1772" width="12.140625" customWidth="1"/>
    <col min="1773" max="1773" width="11.140625" customWidth="1"/>
    <col min="1774" max="1774" width="9.28515625" bestFit="1" customWidth="1"/>
    <col min="1776" max="1779" width="0" hidden="1" customWidth="1"/>
    <col min="1780" max="1780" width="9" bestFit="1" customWidth="1"/>
    <col min="1781" max="1781" width="12.140625" customWidth="1"/>
    <col min="1782" max="1782" width="11.85546875" customWidth="1"/>
    <col min="1783" max="1783" width="9.28515625" bestFit="1" customWidth="1"/>
    <col min="1785" max="1789" width="0" hidden="1" customWidth="1"/>
    <col min="1794" max="1794" width="9.28515625" bestFit="1" customWidth="1"/>
    <col min="1795" max="1795" width="12.140625" customWidth="1"/>
    <col min="1796" max="1796" width="11.140625" customWidth="1"/>
    <col min="1797" max="1797" width="12.42578125" customWidth="1"/>
    <col min="1799" max="1802" width="0" hidden="1" customWidth="1"/>
    <col min="1803" max="1803" width="9" bestFit="1" customWidth="1"/>
    <col min="1804" max="1804" width="12.140625" customWidth="1"/>
    <col min="1805" max="1805" width="11.85546875" customWidth="1"/>
    <col min="1806" max="1806" width="12.42578125" customWidth="1"/>
    <col min="2027" max="2027" width="9.28515625" bestFit="1" customWidth="1"/>
    <col min="2028" max="2028" width="12.140625" customWidth="1"/>
    <col min="2029" max="2029" width="11.140625" customWidth="1"/>
    <col min="2030" max="2030" width="9.28515625" bestFit="1" customWidth="1"/>
    <col min="2032" max="2035" width="0" hidden="1" customWidth="1"/>
    <col min="2036" max="2036" width="9" bestFit="1" customWidth="1"/>
    <col min="2037" max="2037" width="12.140625" customWidth="1"/>
    <col min="2038" max="2038" width="11.85546875" customWidth="1"/>
    <col min="2039" max="2039" width="9.28515625" bestFit="1" customWidth="1"/>
    <col min="2041" max="2045" width="0" hidden="1" customWidth="1"/>
    <col min="2050" max="2050" width="9.28515625" bestFit="1" customWidth="1"/>
    <col min="2051" max="2051" width="12.140625" customWidth="1"/>
    <col min="2052" max="2052" width="11.140625" customWidth="1"/>
    <col min="2053" max="2053" width="12.42578125" customWidth="1"/>
    <col min="2055" max="2058" width="0" hidden="1" customWidth="1"/>
    <col min="2059" max="2059" width="9" bestFit="1" customWidth="1"/>
    <col min="2060" max="2060" width="12.140625" customWidth="1"/>
    <col min="2061" max="2061" width="11.85546875" customWidth="1"/>
    <col min="2062" max="2062" width="12.42578125" customWidth="1"/>
    <col min="2283" max="2283" width="9.28515625" bestFit="1" customWidth="1"/>
    <col min="2284" max="2284" width="12.140625" customWidth="1"/>
    <col min="2285" max="2285" width="11.140625" customWidth="1"/>
    <col min="2286" max="2286" width="9.28515625" bestFit="1" customWidth="1"/>
    <col min="2288" max="2291" width="0" hidden="1" customWidth="1"/>
    <col min="2292" max="2292" width="9" bestFit="1" customWidth="1"/>
    <col min="2293" max="2293" width="12.140625" customWidth="1"/>
    <col min="2294" max="2294" width="11.85546875" customWidth="1"/>
    <col min="2295" max="2295" width="9.28515625" bestFit="1" customWidth="1"/>
    <col min="2297" max="2301" width="0" hidden="1" customWidth="1"/>
    <col min="2306" max="2306" width="9.28515625" bestFit="1" customWidth="1"/>
    <col min="2307" max="2307" width="12.140625" customWidth="1"/>
    <col min="2308" max="2308" width="11.140625" customWidth="1"/>
    <col min="2309" max="2309" width="12.42578125" customWidth="1"/>
    <col min="2311" max="2314" width="0" hidden="1" customWidth="1"/>
    <col min="2315" max="2315" width="9" bestFit="1" customWidth="1"/>
    <col min="2316" max="2316" width="12.140625" customWidth="1"/>
    <col min="2317" max="2317" width="11.85546875" customWidth="1"/>
    <col min="2318" max="2318" width="12.42578125" customWidth="1"/>
    <col min="2539" max="2539" width="9.28515625" bestFit="1" customWidth="1"/>
    <col min="2540" max="2540" width="12.140625" customWidth="1"/>
    <col min="2541" max="2541" width="11.140625" customWidth="1"/>
    <col min="2542" max="2542" width="9.28515625" bestFit="1" customWidth="1"/>
    <col min="2544" max="2547" width="0" hidden="1" customWidth="1"/>
    <col min="2548" max="2548" width="9" bestFit="1" customWidth="1"/>
    <col min="2549" max="2549" width="12.140625" customWidth="1"/>
    <col min="2550" max="2550" width="11.85546875" customWidth="1"/>
    <col min="2551" max="2551" width="9.28515625" bestFit="1" customWidth="1"/>
    <col min="2553" max="2557" width="0" hidden="1" customWidth="1"/>
    <col min="2562" max="2562" width="9.28515625" bestFit="1" customWidth="1"/>
    <col min="2563" max="2563" width="12.140625" customWidth="1"/>
    <col min="2564" max="2564" width="11.140625" customWidth="1"/>
    <col min="2565" max="2565" width="12.42578125" customWidth="1"/>
    <col min="2567" max="2570" width="0" hidden="1" customWidth="1"/>
    <col min="2571" max="2571" width="9" bestFit="1" customWidth="1"/>
    <col min="2572" max="2572" width="12.140625" customWidth="1"/>
    <col min="2573" max="2573" width="11.85546875" customWidth="1"/>
    <col min="2574" max="2574" width="12.42578125" customWidth="1"/>
    <col min="2795" max="2795" width="9.28515625" bestFit="1" customWidth="1"/>
    <col min="2796" max="2796" width="12.140625" customWidth="1"/>
    <col min="2797" max="2797" width="11.140625" customWidth="1"/>
    <col min="2798" max="2798" width="9.28515625" bestFit="1" customWidth="1"/>
    <col min="2800" max="2803" width="0" hidden="1" customWidth="1"/>
    <col min="2804" max="2804" width="9" bestFit="1" customWidth="1"/>
    <col min="2805" max="2805" width="12.140625" customWidth="1"/>
    <col min="2806" max="2806" width="11.85546875" customWidth="1"/>
    <col min="2807" max="2807" width="9.28515625" bestFit="1" customWidth="1"/>
    <col min="2809" max="2813" width="0" hidden="1" customWidth="1"/>
    <col min="2818" max="2818" width="9.28515625" bestFit="1" customWidth="1"/>
    <col min="2819" max="2819" width="12.140625" customWidth="1"/>
    <col min="2820" max="2820" width="11.140625" customWidth="1"/>
    <col min="2821" max="2821" width="12.42578125" customWidth="1"/>
    <col min="2823" max="2826" width="0" hidden="1" customWidth="1"/>
    <col min="2827" max="2827" width="9" bestFit="1" customWidth="1"/>
    <col min="2828" max="2828" width="12.140625" customWidth="1"/>
    <col min="2829" max="2829" width="11.85546875" customWidth="1"/>
    <col min="2830" max="2830" width="12.42578125" customWidth="1"/>
    <col min="3051" max="3051" width="9.28515625" bestFit="1" customWidth="1"/>
    <col min="3052" max="3052" width="12.140625" customWidth="1"/>
    <col min="3053" max="3053" width="11.140625" customWidth="1"/>
    <col min="3054" max="3054" width="9.28515625" bestFit="1" customWidth="1"/>
    <col min="3056" max="3059" width="0" hidden="1" customWidth="1"/>
    <col min="3060" max="3060" width="9" bestFit="1" customWidth="1"/>
    <col min="3061" max="3061" width="12.140625" customWidth="1"/>
    <col min="3062" max="3062" width="11.85546875" customWidth="1"/>
    <col min="3063" max="3063" width="9.28515625" bestFit="1" customWidth="1"/>
    <col min="3065" max="3069" width="0" hidden="1" customWidth="1"/>
    <col min="3074" max="3074" width="9.28515625" bestFit="1" customWidth="1"/>
    <col min="3075" max="3075" width="12.140625" customWidth="1"/>
    <col min="3076" max="3076" width="11.140625" customWidth="1"/>
    <col min="3077" max="3077" width="12.42578125" customWidth="1"/>
    <col min="3079" max="3082" width="0" hidden="1" customWidth="1"/>
    <col min="3083" max="3083" width="9" bestFit="1" customWidth="1"/>
    <col min="3084" max="3084" width="12.140625" customWidth="1"/>
    <col min="3085" max="3085" width="11.85546875" customWidth="1"/>
    <col min="3086" max="3086" width="12.42578125" customWidth="1"/>
    <col min="3307" max="3307" width="9.28515625" bestFit="1" customWidth="1"/>
    <col min="3308" max="3308" width="12.140625" customWidth="1"/>
    <col min="3309" max="3309" width="11.140625" customWidth="1"/>
    <col min="3310" max="3310" width="9.28515625" bestFit="1" customWidth="1"/>
    <col min="3312" max="3315" width="0" hidden="1" customWidth="1"/>
    <col min="3316" max="3316" width="9" bestFit="1" customWidth="1"/>
    <col min="3317" max="3317" width="12.140625" customWidth="1"/>
    <col min="3318" max="3318" width="11.85546875" customWidth="1"/>
    <col min="3319" max="3319" width="9.28515625" bestFit="1" customWidth="1"/>
    <col min="3321" max="3325" width="0" hidden="1" customWidth="1"/>
    <col min="3330" max="3330" width="9.28515625" bestFit="1" customWidth="1"/>
    <col min="3331" max="3331" width="12.140625" customWidth="1"/>
    <col min="3332" max="3332" width="11.140625" customWidth="1"/>
    <col min="3333" max="3333" width="12.42578125" customWidth="1"/>
    <col min="3335" max="3338" width="0" hidden="1" customWidth="1"/>
    <col min="3339" max="3339" width="9" bestFit="1" customWidth="1"/>
    <col min="3340" max="3340" width="12.140625" customWidth="1"/>
    <col min="3341" max="3341" width="11.85546875" customWidth="1"/>
    <col min="3342" max="3342" width="12.42578125" customWidth="1"/>
    <col min="3563" max="3563" width="9.28515625" bestFit="1" customWidth="1"/>
    <col min="3564" max="3564" width="12.140625" customWidth="1"/>
    <col min="3565" max="3565" width="11.140625" customWidth="1"/>
    <col min="3566" max="3566" width="9.28515625" bestFit="1" customWidth="1"/>
    <col min="3568" max="3571" width="0" hidden="1" customWidth="1"/>
    <col min="3572" max="3572" width="9" bestFit="1" customWidth="1"/>
    <col min="3573" max="3573" width="12.140625" customWidth="1"/>
    <col min="3574" max="3574" width="11.85546875" customWidth="1"/>
    <col min="3575" max="3575" width="9.28515625" bestFit="1" customWidth="1"/>
    <col min="3577" max="3581" width="0" hidden="1" customWidth="1"/>
    <col min="3586" max="3586" width="9.28515625" bestFit="1" customWidth="1"/>
    <col min="3587" max="3587" width="12.140625" customWidth="1"/>
    <col min="3588" max="3588" width="11.140625" customWidth="1"/>
    <col min="3589" max="3589" width="12.42578125" customWidth="1"/>
    <col min="3591" max="3594" width="0" hidden="1" customWidth="1"/>
    <col min="3595" max="3595" width="9" bestFit="1" customWidth="1"/>
    <col min="3596" max="3596" width="12.140625" customWidth="1"/>
    <col min="3597" max="3597" width="11.85546875" customWidth="1"/>
    <col min="3598" max="3598" width="12.42578125" customWidth="1"/>
    <col min="3819" max="3819" width="9.28515625" bestFit="1" customWidth="1"/>
    <col min="3820" max="3820" width="12.140625" customWidth="1"/>
    <col min="3821" max="3821" width="11.140625" customWidth="1"/>
    <col min="3822" max="3822" width="9.28515625" bestFit="1" customWidth="1"/>
    <col min="3824" max="3827" width="0" hidden="1" customWidth="1"/>
    <col min="3828" max="3828" width="9" bestFit="1" customWidth="1"/>
    <col min="3829" max="3829" width="12.140625" customWidth="1"/>
    <col min="3830" max="3830" width="11.85546875" customWidth="1"/>
    <col min="3831" max="3831" width="9.28515625" bestFit="1" customWidth="1"/>
    <col min="3833" max="3837" width="0" hidden="1" customWidth="1"/>
    <col min="3842" max="3842" width="9.28515625" bestFit="1" customWidth="1"/>
    <col min="3843" max="3843" width="12.140625" customWidth="1"/>
    <col min="3844" max="3844" width="11.140625" customWidth="1"/>
    <col min="3845" max="3845" width="12.42578125" customWidth="1"/>
    <col min="3847" max="3850" width="0" hidden="1" customWidth="1"/>
    <col min="3851" max="3851" width="9" bestFit="1" customWidth="1"/>
    <col min="3852" max="3852" width="12.140625" customWidth="1"/>
    <col min="3853" max="3853" width="11.85546875" customWidth="1"/>
    <col min="3854" max="3854" width="12.42578125" customWidth="1"/>
    <col min="4075" max="4075" width="9.28515625" bestFit="1" customWidth="1"/>
    <col min="4076" max="4076" width="12.140625" customWidth="1"/>
    <col min="4077" max="4077" width="11.140625" customWidth="1"/>
    <col min="4078" max="4078" width="9.28515625" bestFit="1" customWidth="1"/>
    <col min="4080" max="4083" width="0" hidden="1" customWidth="1"/>
    <col min="4084" max="4084" width="9" bestFit="1" customWidth="1"/>
    <col min="4085" max="4085" width="12.140625" customWidth="1"/>
    <col min="4086" max="4086" width="11.85546875" customWidth="1"/>
    <col min="4087" max="4087" width="9.28515625" bestFit="1" customWidth="1"/>
    <col min="4089" max="4093" width="0" hidden="1" customWidth="1"/>
    <col min="4098" max="4098" width="9.28515625" bestFit="1" customWidth="1"/>
    <col min="4099" max="4099" width="12.140625" customWidth="1"/>
    <col min="4100" max="4100" width="11.140625" customWidth="1"/>
    <col min="4101" max="4101" width="12.42578125" customWidth="1"/>
    <col min="4103" max="4106" width="0" hidden="1" customWidth="1"/>
    <col min="4107" max="4107" width="9" bestFit="1" customWidth="1"/>
    <col min="4108" max="4108" width="12.140625" customWidth="1"/>
    <col min="4109" max="4109" width="11.85546875" customWidth="1"/>
    <col min="4110" max="4110" width="12.42578125" customWidth="1"/>
    <col min="4331" max="4331" width="9.28515625" bestFit="1" customWidth="1"/>
    <col min="4332" max="4332" width="12.140625" customWidth="1"/>
    <col min="4333" max="4333" width="11.140625" customWidth="1"/>
    <col min="4334" max="4334" width="9.28515625" bestFit="1" customWidth="1"/>
    <col min="4336" max="4339" width="0" hidden="1" customWidth="1"/>
    <col min="4340" max="4340" width="9" bestFit="1" customWidth="1"/>
    <col min="4341" max="4341" width="12.140625" customWidth="1"/>
    <col min="4342" max="4342" width="11.85546875" customWidth="1"/>
    <col min="4343" max="4343" width="9.28515625" bestFit="1" customWidth="1"/>
    <col min="4345" max="4349" width="0" hidden="1" customWidth="1"/>
    <col min="4354" max="4354" width="9.28515625" bestFit="1" customWidth="1"/>
    <col min="4355" max="4355" width="12.140625" customWidth="1"/>
    <col min="4356" max="4356" width="11.140625" customWidth="1"/>
    <col min="4357" max="4357" width="12.42578125" customWidth="1"/>
    <col min="4359" max="4362" width="0" hidden="1" customWidth="1"/>
    <col min="4363" max="4363" width="9" bestFit="1" customWidth="1"/>
    <col min="4364" max="4364" width="12.140625" customWidth="1"/>
    <col min="4365" max="4365" width="11.85546875" customWidth="1"/>
    <col min="4366" max="4366" width="12.42578125" customWidth="1"/>
    <col min="4587" max="4587" width="9.28515625" bestFit="1" customWidth="1"/>
    <col min="4588" max="4588" width="12.140625" customWidth="1"/>
    <col min="4589" max="4589" width="11.140625" customWidth="1"/>
    <col min="4590" max="4590" width="9.28515625" bestFit="1" customWidth="1"/>
    <col min="4592" max="4595" width="0" hidden="1" customWidth="1"/>
    <col min="4596" max="4596" width="9" bestFit="1" customWidth="1"/>
    <col min="4597" max="4597" width="12.140625" customWidth="1"/>
    <col min="4598" max="4598" width="11.85546875" customWidth="1"/>
    <col min="4599" max="4599" width="9.28515625" bestFit="1" customWidth="1"/>
    <col min="4601" max="4605" width="0" hidden="1" customWidth="1"/>
    <col min="4610" max="4610" width="9.28515625" bestFit="1" customWidth="1"/>
    <col min="4611" max="4611" width="12.140625" customWidth="1"/>
    <col min="4612" max="4612" width="11.140625" customWidth="1"/>
    <col min="4613" max="4613" width="12.42578125" customWidth="1"/>
    <col min="4615" max="4618" width="0" hidden="1" customWidth="1"/>
    <col min="4619" max="4619" width="9" bestFit="1" customWidth="1"/>
    <col min="4620" max="4620" width="12.140625" customWidth="1"/>
    <col min="4621" max="4621" width="11.85546875" customWidth="1"/>
    <col min="4622" max="4622" width="12.42578125" customWidth="1"/>
    <col min="4843" max="4843" width="9.28515625" bestFit="1" customWidth="1"/>
    <col min="4844" max="4844" width="12.140625" customWidth="1"/>
    <col min="4845" max="4845" width="11.140625" customWidth="1"/>
    <col min="4846" max="4846" width="9.28515625" bestFit="1" customWidth="1"/>
    <col min="4848" max="4851" width="0" hidden="1" customWidth="1"/>
    <col min="4852" max="4852" width="9" bestFit="1" customWidth="1"/>
    <col min="4853" max="4853" width="12.140625" customWidth="1"/>
    <col min="4854" max="4854" width="11.85546875" customWidth="1"/>
    <col min="4855" max="4855" width="9.28515625" bestFit="1" customWidth="1"/>
    <col min="4857" max="4861" width="0" hidden="1" customWidth="1"/>
    <col min="4866" max="4866" width="9.28515625" bestFit="1" customWidth="1"/>
    <col min="4867" max="4867" width="12.140625" customWidth="1"/>
    <col min="4868" max="4868" width="11.140625" customWidth="1"/>
    <col min="4869" max="4869" width="12.42578125" customWidth="1"/>
    <col min="4871" max="4874" width="0" hidden="1" customWidth="1"/>
    <col min="4875" max="4875" width="9" bestFit="1" customWidth="1"/>
    <col min="4876" max="4876" width="12.140625" customWidth="1"/>
    <col min="4877" max="4877" width="11.85546875" customWidth="1"/>
    <col min="4878" max="4878" width="12.42578125" customWidth="1"/>
    <col min="5099" max="5099" width="9.28515625" bestFit="1" customWidth="1"/>
    <col min="5100" max="5100" width="12.140625" customWidth="1"/>
    <col min="5101" max="5101" width="11.140625" customWidth="1"/>
    <col min="5102" max="5102" width="9.28515625" bestFit="1" customWidth="1"/>
    <col min="5104" max="5107" width="0" hidden="1" customWidth="1"/>
    <col min="5108" max="5108" width="9" bestFit="1" customWidth="1"/>
    <col min="5109" max="5109" width="12.140625" customWidth="1"/>
    <col min="5110" max="5110" width="11.85546875" customWidth="1"/>
    <col min="5111" max="5111" width="9.28515625" bestFit="1" customWidth="1"/>
    <col min="5113" max="5117" width="0" hidden="1" customWidth="1"/>
    <col min="5122" max="5122" width="9.28515625" bestFit="1" customWidth="1"/>
    <col min="5123" max="5123" width="12.140625" customWidth="1"/>
    <col min="5124" max="5124" width="11.140625" customWidth="1"/>
    <col min="5125" max="5125" width="12.42578125" customWidth="1"/>
    <col min="5127" max="5130" width="0" hidden="1" customWidth="1"/>
    <col min="5131" max="5131" width="9" bestFit="1" customWidth="1"/>
    <col min="5132" max="5132" width="12.140625" customWidth="1"/>
    <col min="5133" max="5133" width="11.85546875" customWidth="1"/>
    <col min="5134" max="5134" width="12.42578125" customWidth="1"/>
    <col min="5355" max="5355" width="9.28515625" bestFit="1" customWidth="1"/>
    <col min="5356" max="5356" width="12.140625" customWidth="1"/>
    <col min="5357" max="5357" width="11.140625" customWidth="1"/>
    <col min="5358" max="5358" width="9.28515625" bestFit="1" customWidth="1"/>
    <col min="5360" max="5363" width="0" hidden="1" customWidth="1"/>
    <col min="5364" max="5364" width="9" bestFit="1" customWidth="1"/>
    <col min="5365" max="5365" width="12.140625" customWidth="1"/>
    <col min="5366" max="5366" width="11.85546875" customWidth="1"/>
    <col min="5367" max="5367" width="9.28515625" bestFit="1" customWidth="1"/>
    <col min="5369" max="5373" width="0" hidden="1" customWidth="1"/>
    <col min="5378" max="5378" width="9.28515625" bestFit="1" customWidth="1"/>
    <col min="5379" max="5379" width="12.140625" customWidth="1"/>
    <col min="5380" max="5380" width="11.140625" customWidth="1"/>
    <col min="5381" max="5381" width="12.42578125" customWidth="1"/>
    <col min="5383" max="5386" width="0" hidden="1" customWidth="1"/>
    <col min="5387" max="5387" width="9" bestFit="1" customWidth="1"/>
    <col min="5388" max="5388" width="12.140625" customWidth="1"/>
    <col min="5389" max="5389" width="11.85546875" customWidth="1"/>
    <col min="5390" max="5390" width="12.42578125" customWidth="1"/>
    <col min="5611" max="5611" width="9.28515625" bestFit="1" customWidth="1"/>
    <col min="5612" max="5612" width="12.140625" customWidth="1"/>
    <col min="5613" max="5613" width="11.140625" customWidth="1"/>
    <col min="5614" max="5614" width="9.28515625" bestFit="1" customWidth="1"/>
    <col min="5616" max="5619" width="0" hidden="1" customWidth="1"/>
    <col min="5620" max="5620" width="9" bestFit="1" customWidth="1"/>
    <col min="5621" max="5621" width="12.140625" customWidth="1"/>
    <col min="5622" max="5622" width="11.85546875" customWidth="1"/>
    <col min="5623" max="5623" width="9.28515625" bestFit="1" customWidth="1"/>
    <col min="5625" max="5629" width="0" hidden="1" customWidth="1"/>
    <col min="5634" max="5634" width="9.28515625" bestFit="1" customWidth="1"/>
    <col min="5635" max="5635" width="12.140625" customWidth="1"/>
    <col min="5636" max="5636" width="11.140625" customWidth="1"/>
    <col min="5637" max="5637" width="12.42578125" customWidth="1"/>
    <col min="5639" max="5642" width="0" hidden="1" customWidth="1"/>
    <col min="5643" max="5643" width="9" bestFit="1" customWidth="1"/>
    <col min="5644" max="5644" width="12.140625" customWidth="1"/>
    <col min="5645" max="5645" width="11.85546875" customWidth="1"/>
    <col min="5646" max="5646" width="12.42578125" customWidth="1"/>
    <col min="5867" max="5867" width="9.28515625" bestFit="1" customWidth="1"/>
    <col min="5868" max="5868" width="12.140625" customWidth="1"/>
    <col min="5869" max="5869" width="11.140625" customWidth="1"/>
    <col min="5870" max="5870" width="9.28515625" bestFit="1" customWidth="1"/>
    <col min="5872" max="5875" width="0" hidden="1" customWidth="1"/>
    <col min="5876" max="5876" width="9" bestFit="1" customWidth="1"/>
    <col min="5877" max="5877" width="12.140625" customWidth="1"/>
    <col min="5878" max="5878" width="11.85546875" customWidth="1"/>
    <col min="5879" max="5879" width="9.28515625" bestFit="1" customWidth="1"/>
    <col min="5881" max="5885" width="0" hidden="1" customWidth="1"/>
    <col min="5890" max="5890" width="9.28515625" bestFit="1" customWidth="1"/>
    <col min="5891" max="5891" width="12.140625" customWidth="1"/>
    <col min="5892" max="5892" width="11.140625" customWidth="1"/>
    <col min="5893" max="5893" width="12.42578125" customWidth="1"/>
    <col min="5895" max="5898" width="0" hidden="1" customWidth="1"/>
    <col min="5899" max="5899" width="9" bestFit="1" customWidth="1"/>
    <col min="5900" max="5900" width="12.140625" customWidth="1"/>
    <col min="5901" max="5901" width="11.85546875" customWidth="1"/>
    <col min="5902" max="5902" width="12.42578125" customWidth="1"/>
    <col min="6123" max="6123" width="9.28515625" bestFit="1" customWidth="1"/>
    <col min="6124" max="6124" width="12.140625" customWidth="1"/>
    <col min="6125" max="6125" width="11.140625" customWidth="1"/>
    <col min="6126" max="6126" width="9.28515625" bestFit="1" customWidth="1"/>
    <col min="6128" max="6131" width="0" hidden="1" customWidth="1"/>
    <col min="6132" max="6132" width="9" bestFit="1" customWidth="1"/>
    <col min="6133" max="6133" width="12.140625" customWidth="1"/>
    <col min="6134" max="6134" width="11.85546875" customWidth="1"/>
    <col min="6135" max="6135" width="9.28515625" bestFit="1" customWidth="1"/>
    <col min="6137" max="6141" width="0" hidden="1" customWidth="1"/>
    <col min="6146" max="6146" width="9.28515625" bestFit="1" customWidth="1"/>
    <col min="6147" max="6147" width="12.140625" customWidth="1"/>
    <col min="6148" max="6148" width="11.140625" customWidth="1"/>
    <col min="6149" max="6149" width="12.42578125" customWidth="1"/>
    <col min="6151" max="6154" width="0" hidden="1" customWidth="1"/>
    <col min="6155" max="6155" width="9" bestFit="1" customWidth="1"/>
    <col min="6156" max="6156" width="12.140625" customWidth="1"/>
    <col min="6157" max="6157" width="11.85546875" customWidth="1"/>
    <col min="6158" max="6158" width="12.42578125" customWidth="1"/>
    <col min="6379" max="6379" width="9.28515625" bestFit="1" customWidth="1"/>
    <col min="6380" max="6380" width="12.140625" customWidth="1"/>
    <col min="6381" max="6381" width="11.140625" customWidth="1"/>
    <col min="6382" max="6382" width="9.28515625" bestFit="1" customWidth="1"/>
    <col min="6384" max="6387" width="0" hidden="1" customWidth="1"/>
    <col min="6388" max="6388" width="9" bestFit="1" customWidth="1"/>
    <col min="6389" max="6389" width="12.140625" customWidth="1"/>
    <col min="6390" max="6390" width="11.85546875" customWidth="1"/>
    <col min="6391" max="6391" width="9.28515625" bestFit="1" customWidth="1"/>
    <col min="6393" max="6397" width="0" hidden="1" customWidth="1"/>
    <col min="6402" max="6402" width="9.28515625" bestFit="1" customWidth="1"/>
    <col min="6403" max="6403" width="12.140625" customWidth="1"/>
    <col min="6404" max="6404" width="11.140625" customWidth="1"/>
    <col min="6405" max="6405" width="12.42578125" customWidth="1"/>
    <col min="6407" max="6410" width="0" hidden="1" customWidth="1"/>
    <col min="6411" max="6411" width="9" bestFit="1" customWidth="1"/>
    <col min="6412" max="6412" width="12.140625" customWidth="1"/>
    <col min="6413" max="6413" width="11.85546875" customWidth="1"/>
    <col min="6414" max="6414" width="12.42578125" customWidth="1"/>
    <col min="6635" max="6635" width="9.28515625" bestFit="1" customWidth="1"/>
    <col min="6636" max="6636" width="12.140625" customWidth="1"/>
    <col min="6637" max="6637" width="11.140625" customWidth="1"/>
    <col min="6638" max="6638" width="9.28515625" bestFit="1" customWidth="1"/>
    <col min="6640" max="6643" width="0" hidden="1" customWidth="1"/>
    <col min="6644" max="6644" width="9" bestFit="1" customWidth="1"/>
    <col min="6645" max="6645" width="12.140625" customWidth="1"/>
    <col min="6646" max="6646" width="11.85546875" customWidth="1"/>
    <col min="6647" max="6647" width="9.28515625" bestFit="1" customWidth="1"/>
    <col min="6649" max="6653" width="0" hidden="1" customWidth="1"/>
    <col min="6658" max="6658" width="9.28515625" bestFit="1" customWidth="1"/>
    <col min="6659" max="6659" width="12.140625" customWidth="1"/>
    <col min="6660" max="6660" width="11.140625" customWidth="1"/>
    <col min="6661" max="6661" width="12.42578125" customWidth="1"/>
    <col min="6663" max="6666" width="0" hidden="1" customWidth="1"/>
    <col min="6667" max="6667" width="9" bestFit="1" customWidth="1"/>
    <col min="6668" max="6668" width="12.140625" customWidth="1"/>
    <col min="6669" max="6669" width="11.85546875" customWidth="1"/>
    <col min="6670" max="6670" width="12.42578125" customWidth="1"/>
    <col min="6891" max="6891" width="9.28515625" bestFit="1" customWidth="1"/>
    <col min="6892" max="6892" width="12.140625" customWidth="1"/>
    <col min="6893" max="6893" width="11.140625" customWidth="1"/>
    <col min="6894" max="6894" width="9.28515625" bestFit="1" customWidth="1"/>
    <col min="6896" max="6899" width="0" hidden="1" customWidth="1"/>
    <col min="6900" max="6900" width="9" bestFit="1" customWidth="1"/>
    <col min="6901" max="6901" width="12.140625" customWidth="1"/>
    <col min="6902" max="6902" width="11.85546875" customWidth="1"/>
    <col min="6903" max="6903" width="9.28515625" bestFit="1" customWidth="1"/>
    <col min="6905" max="6909" width="0" hidden="1" customWidth="1"/>
    <col min="6914" max="6914" width="9.28515625" bestFit="1" customWidth="1"/>
    <col min="6915" max="6915" width="12.140625" customWidth="1"/>
    <col min="6916" max="6916" width="11.140625" customWidth="1"/>
    <col min="6917" max="6917" width="12.42578125" customWidth="1"/>
    <col min="6919" max="6922" width="0" hidden="1" customWidth="1"/>
    <col min="6923" max="6923" width="9" bestFit="1" customWidth="1"/>
    <col min="6924" max="6924" width="12.140625" customWidth="1"/>
    <col min="6925" max="6925" width="11.85546875" customWidth="1"/>
    <col min="6926" max="6926" width="12.42578125" customWidth="1"/>
    <col min="7147" max="7147" width="9.28515625" bestFit="1" customWidth="1"/>
    <col min="7148" max="7148" width="12.140625" customWidth="1"/>
    <col min="7149" max="7149" width="11.140625" customWidth="1"/>
    <col min="7150" max="7150" width="9.28515625" bestFit="1" customWidth="1"/>
    <col min="7152" max="7155" width="0" hidden="1" customWidth="1"/>
    <col min="7156" max="7156" width="9" bestFit="1" customWidth="1"/>
    <col min="7157" max="7157" width="12.140625" customWidth="1"/>
    <col min="7158" max="7158" width="11.85546875" customWidth="1"/>
    <col min="7159" max="7159" width="9.28515625" bestFit="1" customWidth="1"/>
    <col min="7161" max="7165" width="0" hidden="1" customWidth="1"/>
    <col min="7170" max="7170" width="9.28515625" bestFit="1" customWidth="1"/>
    <col min="7171" max="7171" width="12.140625" customWidth="1"/>
    <col min="7172" max="7172" width="11.140625" customWidth="1"/>
    <col min="7173" max="7173" width="12.42578125" customWidth="1"/>
    <col min="7175" max="7178" width="0" hidden="1" customWidth="1"/>
    <col min="7179" max="7179" width="9" bestFit="1" customWidth="1"/>
    <col min="7180" max="7180" width="12.140625" customWidth="1"/>
    <col min="7181" max="7181" width="11.85546875" customWidth="1"/>
    <col min="7182" max="7182" width="12.42578125" customWidth="1"/>
    <col min="7403" max="7403" width="9.28515625" bestFit="1" customWidth="1"/>
    <col min="7404" max="7404" width="12.140625" customWidth="1"/>
    <col min="7405" max="7405" width="11.140625" customWidth="1"/>
    <col min="7406" max="7406" width="9.28515625" bestFit="1" customWidth="1"/>
    <col min="7408" max="7411" width="0" hidden="1" customWidth="1"/>
    <col min="7412" max="7412" width="9" bestFit="1" customWidth="1"/>
    <col min="7413" max="7413" width="12.140625" customWidth="1"/>
    <col min="7414" max="7414" width="11.85546875" customWidth="1"/>
    <col min="7415" max="7415" width="9.28515625" bestFit="1" customWidth="1"/>
    <col min="7417" max="7421" width="0" hidden="1" customWidth="1"/>
    <col min="7426" max="7426" width="9.28515625" bestFit="1" customWidth="1"/>
    <col min="7427" max="7427" width="12.140625" customWidth="1"/>
    <col min="7428" max="7428" width="11.140625" customWidth="1"/>
    <col min="7429" max="7429" width="12.42578125" customWidth="1"/>
    <col min="7431" max="7434" width="0" hidden="1" customWidth="1"/>
    <col min="7435" max="7435" width="9" bestFit="1" customWidth="1"/>
    <col min="7436" max="7436" width="12.140625" customWidth="1"/>
    <col min="7437" max="7437" width="11.85546875" customWidth="1"/>
    <col min="7438" max="7438" width="12.42578125" customWidth="1"/>
    <col min="7659" max="7659" width="9.28515625" bestFit="1" customWidth="1"/>
    <col min="7660" max="7660" width="12.140625" customWidth="1"/>
    <col min="7661" max="7661" width="11.140625" customWidth="1"/>
    <col min="7662" max="7662" width="9.28515625" bestFit="1" customWidth="1"/>
    <col min="7664" max="7667" width="0" hidden="1" customWidth="1"/>
    <col min="7668" max="7668" width="9" bestFit="1" customWidth="1"/>
    <col min="7669" max="7669" width="12.140625" customWidth="1"/>
    <col min="7670" max="7670" width="11.85546875" customWidth="1"/>
    <col min="7671" max="7671" width="9.28515625" bestFit="1" customWidth="1"/>
    <col min="7673" max="7677" width="0" hidden="1" customWidth="1"/>
    <col min="7682" max="7682" width="9.28515625" bestFit="1" customWidth="1"/>
    <col min="7683" max="7683" width="12.140625" customWidth="1"/>
    <col min="7684" max="7684" width="11.140625" customWidth="1"/>
    <col min="7685" max="7685" width="12.42578125" customWidth="1"/>
    <col min="7687" max="7690" width="0" hidden="1" customWidth="1"/>
    <col min="7691" max="7691" width="9" bestFit="1" customWidth="1"/>
    <col min="7692" max="7692" width="12.140625" customWidth="1"/>
    <col min="7693" max="7693" width="11.85546875" customWidth="1"/>
    <col min="7694" max="7694" width="12.42578125" customWidth="1"/>
    <col min="7915" max="7915" width="9.28515625" bestFit="1" customWidth="1"/>
    <col min="7916" max="7916" width="12.140625" customWidth="1"/>
    <col min="7917" max="7917" width="11.140625" customWidth="1"/>
    <col min="7918" max="7918" width="9.28515625" bestFit="1" customWidth="1"/>
    <col min="7920" max="7923" width="0" hidden="1" customWidth="1"/>
    <col min="7924" max="7924" width="9" bestFit="1" customWidth="1"/>
    <col min="7925" max="7925" width="12.140625" customWidth="1"/>
    <col min="7926" max="7926" width="11.85546875" customWidth="1"/>
    <col min="7927" max="7927" width="9.28515625" bestFit="1" customWidth="1"/>
    <col min="7929" max="7933" width="0" hidden="1" customWidth="1"/>
    <col min="7938" max="7938" width="9.28515625" bestFit="1" customWidth="1"/>
    <col min="7939" max="7939" width="12.140625" customWidth="1"/>
    <col min="7940" max="7940" width="11.140625" customWidth="1"/>
    <col min="7941" max="7941" width="12.42578125" customWidth="1"/>
    <col min="7943" max="7946" width="0" hidden="1" customWidth="1"/>
    <col min="7947" max="7947" width="9" bestFit="1" customWidth="1"/>
    <col min="7948" max="7948" width="12.140625" customWidth="1"/>
    <col min="7949" max="7949" width="11.85546875" customWidth="1"/>
    <col min="7950" max="7950" width="12.42578125" customWidth="1"/>
    <col min="8171" max="8171" width="9.28515625" bestFit="1" customWidth="1"/>
    <col min="8172" max="8172" width="12.140625" customWidth="1"/>
    <col min="8173" max="8173" width="11.140625" customWidth="1"/>
    <col min="8174" max="8174" width="9.28515625" bestFit="1" customWidth="1"/>
    <col min="8176" max="8179" width="0" hidden="1" customWidth="1"/>
    <col min="8180" max="8180" width="9" bestFit="1" customWidth="1"/>
    <col min="8181" max="8181" width="12.140625" customWidth="1"/>
    <col min="8182" max="8182" width="11.85546875" customWidth="1"/>
    <col min="8183" max="8183" width="9.28515625" bestFit="1" customWidth="1"/>
    <col min="8185" max="8189" width="0" hidden="1" customWidth="1"/>
    <col min="8194" max="8194" width="9.28515625" bestFit="1" customWidth="1"/>
    <col min="8195" max="8195" width="12.140625" customWidth="1"/>
    <col min="8196" max="8196" width="11.140625" customWidth="1"/>
    <col min="8197" max="8197" width="12.42578125" customWidth="1"/>
    <col min="8199" max="8202" width="0" hidden="1" customWidth="1"/>
    <col min="8203" max="8203" width="9" bestFit="1" customWidth="1"/>
    <col min="8204" max="8204" width="12.140625" customWidth="1"/>
    <col min="8205" max="8205" width="11.85546875" customWidth="1"/>
    <col min="8206" max="8206" width="12.42578125" customWidth="1"/>
    <col min="8427" max="8427" width="9.28515625" bestFit="1" customWidth="1"/>
    <col min="8428" max="8428" width="12.140625" customWidth="1"/>
    <col min="8429" max="8429" width="11.140625" customWidth="1"/>
    <col min="8430" max="8430" width="9.28515625" bestFit="1" customWidth="1"/>
    <col min="8432" max="8435" width="0" hidden="1" customWidth="1"/>
    <col min="8436" max="8436" width="9" bestFit="1" customWidth="1"/>
    <col min="8437" max="8437" width="12.140625" customWidth="1"/>
    <col min="8438" max="8438" width="11.85546875" customWidth="1"/>
    <col min="8439" max="8439" width="9.28515625" bestFit="1" customWidth="1"/>
    <col min="8441" max="8445" width="0" hidden="1" customWidth="1"/>
    <col min="8450" max="8450" width="9.28515625" bestFit="1" customWidth="1"/>
    <col min="8451" max="8451" width="12.140625" customWidth="1"/>
    <col min="8452" max="8452" width="11.140625" customWidth="1"/>
    <col min="8453" max="8453" width="12.42578125" customWidth="1"/>
    <col min="8455" max="8458" width="0" hidden="1" customWidth="1"/>
    <col min="8459" max="8459" width="9" bestFit="1" customWidth="1"/>
    <col min="8460" max="8460" width="12.140625" customWidth="1"/>
    <col min="8461" max="8461" width="11.85546875" customWidth="1"/>
    <col min="8462" max="8462" width="12.42578125" customWidth="1"/>
    <col min="8683" max="8683" width="9.28515625" bestFit="1" customWidth="1"/>
    <col min="8684" max="8684" width="12.140625" customWidth="1"/>
    <col min="8685" max="8685" width="11.140625" customWidth="1"/>
    <col min="8686" max="8686" width="9.28515625" bestFit="1" customWidth="1"/>
    <col min="8688" max="8691" width="0" hidden="1" customWidth="1"/>
    <col min="8692" max="8692" width="9" bestFit="1" customWidth="1"/>
    <col min="8693" max="8693" width="12.140625" customWidth="1"/>
    <col min="8694" max="8694" width="11.85546875" customWidth="1"/>
    <col min="8695" max="8695" width="9.28515625" bestFit="1" customWidth="1"/>
    <col min="8697" max="8701" width="0" hidden="1" customWidth="1"/>
    <col min="8706" max="8706" width="9.28515625" bestFit="1" customWidth="1"/>
    <col min="8707" max="8707" width="12.140625" customWidth="1"/>
    <col min="8708" max="8708" width="11.140625" customWidth="1"/>
    <col min="8709" max="8709" width="12.42578125" customWidth="1"/>
    <col min="8711" max="8714" width="0" hidden="1" customWidth="1"/>
    <col min="8715" max="8715" width="9" bestFit="1" customWidth="1"/>
    <col min="8716" max="8716" width="12.140625" customWidth="1"/>
    <col min="8717" max="8717" width="11.85546875" customWidth="1"/>
    <col min="8718" max="8718" width="12.42578125" customWidth="1"/>
    <col min="8939" max="8939" width="9.28515625" bestFit="1" customWidth="1"/>
    <col min="8940" max="8940" width="12.140625" customWidth="1"/>
    <col min="8941" max="8941" width="11.140625" customWidth="1"/>
    <col min="8942" max="8942" width="9.28515625" bestFit="1" customWidth="1"/>
    <col min="8944" max="8947" width="0" hidden="1" customWidth="1"/>
    <col min="8948" max="8948" width="9" bestFit="1" customWidth="1"/>
    <col min="8949" max="8949" width="12.140625" customWidth="1"/>
    <col min="8950" max="8950" width="11.85546875" customWidth="1"/>
    <col min="8951" max="8951" width="9.28515625" bestFit="1" customWidth="1"/>
    <col min="8953" max="8957" width="0" hidden="1" customWidth="1"/>
    <col min="8962" max="8962" width="9.28515625" bestFit="1" customWidth="1"/>
    <col min="8963" max="8963" width="12.140625" customWidth="1"/>
    <col min="8964" max="8964" width="11.140625" customWidth="1"/>
    <col min="8965" max="8965" width="12.42578125" customWidth="1"/>
    <col min="8967" max="8970" width="0" hidden="1" customWidth="1"/>
    <col min="8971" max="8971" width="9" bestFit="1" customWidth="1"/>
    <col min="8972" max="8972" width="12.140625" customWidth="1"/>
    <col min="8973" max="8973" width="11.85546875" customWidth="1"/>
    <col min="8974" max="8974" width="12.42578125" customWidth="1"/>
    <col min="9195" max="9195" width="9.28515625" bestFit="1" customWidth="1"/>
    <col min="9196" max="9196" width="12.140625" customWidth="1"/>
    <col min="9197" max="9197" width="11.140625" customWidth="1"/>
    <col min="9198" max="9198" width="9.28515625" bestFit="1" customWidth="1"/>
    <col min="9200" max="9203" width="0" hidden="1" customWidth="1"/>
    <col min="9204" max="9204" width="9" bestFit="1" customWidth="1"/>
    <col min="9205" max="9205" width="12.140625" customWidth="1"/>
    <col min="9206" max="9206" width="11.85546875" customWidth="1"/>
    <col min="9207" max="9207" width="9.28515625" bestFit="1" customWidth="1"/>
    <col min="9209" max="9213" width="0" hidden="1" customWidth="1"/>
    <col min="9218" max="9218" width="9.28515625" bestFit="1" customWidth="1"/>
    <col min="9219" max="9219" width="12.140625" customWidth="1"/>
    <col min="9220" max="9220" width="11.140625" customWidth="1"/>
    <col min="9221" max="9221" width="12.42578125" customWidth="1"/>
    <col min="9223" max="9226" width="0" hidden="1" customWidth="1"/>
    <col min="9227" max="9227" width="9" bestFit="1" customWidth="1"/>
    <col min="9228" max="9228" width="12.140625" customWidth="1"/>
    <col min="9229" max="9229" width="11.85546875" customWidth="1"/>
    <col min="9230" max="9230" width="12.42578125" customWidth="1"/>
    <col min="9451" max="9451" width="9.28515625" bestFit="1" customWidth="1"/>
    <col min="9452" max="9452" width="12.140625" customWidth="1"/>
    <col min="9453" max="9453" width="11.140625" customWidth="1"/>
    <col min="9454" max="9454" width="9.28515625" bestFit="1" customWidth="1"/>
    <col min="9456" max="9459" width="0" hidden="1" customWidth="1"/>
    <col min="9460" max="9460" width="9" bestFit="1" customWidth="1"/>
    <col min="9461" max="9461" width="12.140625" customWidth="1"/>
    <col min="9462" max="9462" width="11.85546875" customWidth="1"/>
    <col min="9463" max="9463" width="9.28515625" bestFit="1" customWidth="1"/>
    <col min="9465" max="9469" width="0" hidden="1" customWidth="1"/>
    <col min="9474" max="9474" width="9.28515625" bestFit="1" customWidth="1"/>
    <col min="9475" max="9475" width="12.140625" customWidth="1"/>
    <col min="9476" max="9476" width="11.140625" customWidth="1"/>
    <col min="9477" max="9477" width="12.42578125" customWidth="1"/>
    <col min="9479" max="9482" width="0" hidden="1" customWidth="1"/>
    <col min="9483" max="9483" width="9" bestFit="1" customWidth="1"/>
    <col min="9484" max="9484" width="12.140625" customWidth="1"/>
    <col min="9485" max="9485" width="11.85546875" customWidth="1"/>
    <col min="9486" max="9486" width="12.42578125" customWidth="1"/>
    <col min="9707" max="9707" width="9.28515625" bestFit="1" customWidth="1"/>
    <col min="9708" max="9708" width="12.140625" customWidth="1"/>
    <col min="9709" max="9709" width="11.140625" customWidth="1"/>
    <col min="9710" max="9710" width="9.28515625" bestFit="1" customWidth="1"/>
    <col min="9712" max="9715" width="0" hidden="1" customWidth="1"/>
    <col min="9716" max="9716" width="9" bestFit="1" customWidth="1"/>
    <col min="9717" max="9717" width="12.140625" customWidth="1"/>
    <col min="9718" max="9718" width="11.85546875" customWidth="1"/>
    <col min="9719" max="9719" width="9.28515625" bestFit="1" customWidth="1"/>
    <col min="9721" max="9725" width="0" hidden="1" customWidth="1"/>
    <col min="9730" max="9730" width="9.28515625" bestFit="1" customWidth="1"/>
    <col min="9731" max="9731" width="12.140625" customWidth="1"/>
    <col min="9732" max="9732" width="11.140625" customWidth="1"/>
    <col min="9733" max="9733" width="12.42578125" customWidth="1"/>
    <col min="9735" max="9738" width="0" hidden="1" customWidth="1"/>
    <col min="9739" max="9739" width="9" bestFit="1" customWidth="1"/>
    <col min="9740" max="9740" width="12.140625" customWidth="1"/>
    <col min="9741" max="9741" width="11.85546875" customWidth="1"/>
    <col min="9742" max="9742" width="12.42578125" customWidth="1"/>
    <col min="9963" max="9963" width="9.28515625" bestFit="1" customWidth="1"/>
    <col min="9964" max="9964" width="12.140625" customWidth="1"/>
    <col min="9965" max="9965" width="11.140625" customWidth="1"/>
    <col min="9966" max="9966" width="9.28515625" bestFit="1" customWidth="1"/>
    <col min="9968" max="9971" width="0" hidden="1" customWidth="1"/>
    <col min="9972" max="9972" width="9" bestFit="1" customWidth="1"/>
    <col min="9973" max="9973" width="12.140625" customWidth="1"/>
    <col min="9974" max="9974" width="11.85546875" customWidth="1"/>
    <col min="9975" max="9975" width="9.28515625" bestFit="1" customWidth="1"/>
    <col min="9977" max="9981" width="0" hidden="1" customWidth="1"/>
    <col min="9986" max="9986" width="9.28515625" bestFit="1" customWidth="1"/>
    <col min="9987" max="9987" width="12.140625" customWidth="1"/>
    <col min="9988" max="9988" width="11.140625" customWidth="1"/>
    <col min="9989" max="9989" width="12.42578125" customWidth="1"/>
    <col min="9991" max="9994" width="0" hidden="1" customWidth="1"/>
    <col min="9995" max="9995" width="9" bestFit="1" customWidth="1"/>
    <col min="9996" max="9996" width="12.140625" customWidth="1"/>
    <col min="9997" max="9997" width="11.85546875" customWidth="1"/>
    <col min="9998" max="9998" width="12.42578125" customWidth="1"/>
    <col min="10219" max="10219" width="9.28515625" bestFit="1" customWidth="1"/>
    <col min="10220" max="10220" width="12.140625" customWidth="1"/>
    <col min="10221" max="10221" width="11.140625" customWidth="1"/>
    <col min="10222" max="10222" width="9.28515625" bestFit="1" customWidth="1"/>
    <col min="10224" max="10227" width="0" hidden="1" customWidth="1"/>
    <col min="10228" max="10228" width="9" bestFit="1" customWidth="1"/>
    <col min="10229" max="10229" width="12.140625" customWidth="1"/>
    <col min="10230" max="10230" width="11.85546875" customWidth="1"/>
    <col min="10231" max="10231" width="9.28515625" bestFit="1" customWidth="1"/>
    <col min="10233" max="10237" width="0" hidden="1" customWidth="1"/>
    <col min="10242" max="10242" width="9.28515625" bestFit="1" customWidth="1"/>
    <col min="10243" max="10243" width="12.140625" customWidth="1"/>
    <col min="10244" max="10244" width="11.140625" customWidth="1"/>
    <col min="10245" max="10245" width="12.42578125" customWidth="1"/>
    <col min="10247" max="10250" width="0" hidden="1" customWidth="1"/>
    <col min="10251" max="10251" width="9" bestFit="1" customWidth="1"/>
    <col min="10252" max="10252" width="12.140625" customWidth="1"/>
    <col min="10253" max="10253" width="11.85546875" customWidth="1"/>
    <col min="10254" max="10254" width="12.42578125" customWidth="1"/>
    <col min="10475" max="10475" width="9.28515625" bestFit="1" customWidth="1"/>
    <col min="10476" max="10476" width="12.140625" customWidth="1"/>
    <col min="10477" max="10477" width="11.140625" customWidth="1"/>
    <col min="10478" max="10478" width="9.28515625" bestFit="1" customWidth="1"/>
    <col min="10480" max="10483" width="0" hidden="1" customWidth="1"/>
    <col min="10484" max="10484" width="9" bestFit="1" customWidth="1"/>
    <col min="10485" max="10485" width="12.140625" customWidth="1"/>
    <col min="10486" max="10486" width="11.85546875" customWidth="1"/>
    <col min="10487" max="10487" width="9.28515625" bestFit="1" customWidth="1"/>
    <col min="10489" max="10493" width="0" hidden="1" customWidth="1"/>
    <col min="10498" max="10498" width="9.28515625" bestFit="1" customWidth="1"/>
    <col min="10499" max="10499" width="12.140625" customWidth="1"/>
    <col min="10500" max="10500" width="11.140625" customWidth="1"/>
    <col min="10501" max="10501" width="12.42578125" customWidth="1"/>
    <col min="10503" max="10506" width="0" hidden="1" customWidth="1"/>
    <col min="10507" max="10507" width="9" bestFit="1" customWidth="1"/>
    <col min="10508" max="10508" width="12.140625" customWidth="1"/>
    <col min="10509" max="10509" width="11.85546875" customWidth="1"/>
    <col min="10510" max="10510" width="12.42578125" customWidth="1"/>
    <col min="10731" max="10731" width="9.28515625" bestFit="1" customWidth="1"/>
    <col min="10732" max="10732" width="12.140625" customWidth="1"/>
    <col min="10733" max="10733" width="11.140625" customWidth="1"/>
    <col min="10734" max="10734" width="9.28515625" bestFit="1" customWidth="1"/>
    <col min="10736" max="10739" width="0" hidden="1" customWidth="1"/>
    <col min="10740" max="10740" width="9" bestFit="1" customWidth="1"/>
    <col min="10741" max="10741" width="12.140625" customWidth="1"/>
    <col min="10742" max="10742" width="11.85546875" customWidth="1"/>
    <col min="10743" max="10743" width="9.28515625" bestFit="1" customWidth="1"/>
    <col min="10745" max="10749" width="0" hidden="1" customWidth="1"/>
    <col min="10754" max="10754" width="9.28515625" bestFit="1" customWidth="1"/>
    <col min="10755" max="10755" width="12.140625" customWidth="1"/>
    <col min="10756" max="10756" width="11.140625" customWidth="1"/>
    <col min="10757" max="10757" width="12.42578125" customWidth="1"/>
    <col min="10759" max="10762" width="0" hidden="1" customWidth="1"/>
    <col min="10763" max="10763" width="9" bestFit="1" customWidth="1"/>
    <col min="10764" max="10764" width="12.140625" customWidth="1"/>
    <col min="10765" max="10765" width="11.85546875" customWidth="1"/>
    <col min="10766" max="10766" width="12.42578125" customWidth="1"/>
    <col min="10987" max="10987" width="9.28515625" bestFit="1" customWidth="1"/>
    <col min="10988" max="10988" width="12.140625" customWidth="1"/>
    <col min="10989" max="10989" width="11.140625" customWidth="1"/>
    <col min="10990" max="10990" width="9.28515625" bestFit="1" customWidth="1"/>
    <col min="10992" max="10995" width="0" hidden="1" customWidth="1"/>
    <col min="10996" max="10996" width="9" bestFit="1" customWidth="1"/>
    <col min="10997" max="10997" width="12.140625" customWidth="1"/>
    <col min="10998" max="10998" width="11.85546875" customWidth="1"/>
    <col min="10999" max="10999" width="9.28515625" bestFit="1" customWidth="1"/>
    <col min="11001" max="11005" width="0" hidden="1" customWidth="1"/>
    <col min="11010" max="11010" width="9.28515625" bestFit="1" customWidth="1"/>
    <col min="11011" max="11011" width="12.140625" customWidth="1"/>
    <col min="11012" max="11012" width="11.140625" customWidth="1"/>
    <col min="11013" max="11013" width="12.42578125" customWidth="1"/>
    <col min="11015" max="11018" width="0" hidden="1" customWidth="1"/>
    <col min="11019" max="11019" width="9" bestFit="1" customWidth="1"/>
    <col min="11020" max="11020" width="12.140625" customWidth="1"/>
    <col min="11021" max="11021" width="11.85546875" customWidth="1"/>
    <col min="11022" max="11022" width="12.42578125" customWidth="1"/>
    <col min="11243" max="11243" width="9.28515625" bestFit="1" customWidth="1"/>
    <col min="11244" max="11244" width="12.140625" customWidth="1"/>
    <col min="11245" max="11245" width="11.140625" customWidth="1"/>
    <col min="11246" max="11246" width="9.28515625" bestFit="1" customWidth="1"/>
    <col min="11248" max="11251" width="0" hidden="1" customWidth="1"/>
    <col min="11252" max="11252" width="9" bestFit="1" customWidth="1"/>
    <col min="11253" max="11253" width="12.140625" customWidth="1"/>
    <col min="11254" max="11254" width="11.85546875" customWidth="1"/>
    <col min="11255" max="11255" width="9.28515625" bestFit="1" customWidth="1"/>
    <col min="11257" max="11261" width="0" hidden="1" customWidth="1"/>
    <col min="11266" max="11266" width="9.28515625" bestFit="1" customWidth="1"/>
    <col min="11267" max="11267" width="12.140625" customWidth="1"/>
    <col min="11268" max="11268" width="11.140625" customWidth="1"/>
    <col min="11269" max="11269" width="12.42578125" customWidth="1"/>
    <col min="11271" max="11274" width="0" hidden="1" customWidth="1"/>
    <col min="11275" max="11275" width="9" bestFit="1" customWidth="1"/>
    <col min="11276" max="11276" width="12.140625" customWidth="1"/>
    <col min="11277" max="11277" width="11.85546875" customWidth="1"/>
    <col min="11278" max="11278" width="12.42578125" customWidth="1"/>
    <col min="11499" max="11499" width="9.28515625" bestFit="1" customWidth="1"/>
    <col min="11500" max="11500" width="12.140625" customWidth="1"/>
    <col min="11501" max="11501" width="11.140625" customWidth="1"/>
    <col min="11502" max="11502" width="9.28515625" bestFit="1" customWidth="1"/>
    <col min="11504" max="11507" width="0" hidden="1" customWidth="1"/>
    <col min="11508" max="11508" width="9" bestFit="1" customWidth="1"/>
    <col min="11509" max="11509" width="12.140625" customWidth="1"/>
    <col min="11510" max="11510" width="11.85546875" customWidth="1"/>
    <col min="11511" max="11511" width="9.28515625" bestFit="1" customWidth="1"/>
    <col min="11513" max="11517" width="0" hidden="1" customWidth="1"/>
    <col min="11522" max="11522" width="9.28515625" bestFit="1" customWidth="1"/>
    <col min="11523" max="11523" width="12.140625" customWidth="1"/>
    <col min="11524" max="11524" width="11.140625" customWidth="1"/>
    <col min="11525" max="11525" width="12.42578125" customWidth="1"/>
    <col min="11527" max="11530" width="0" hidden="1" customWidth="1"/>
    <col min="11531" max="11531" width="9" bestFit="1" customWidth="1"/>
    <col min="11532" max="11532" width="12.140625" customWidth="1"/>
    <col min="11533" max="11533" width="11.85546875" customWidth="1"/>
    <col min="11534" max="11534" width="12.42578125" customWidth="1"/>
    <col min="11755" max="11755" width="9.28515625" bestFit="1" customWidth="1"/>
    <col min="11756" max="11756" width="12.140625" customWidth="1"/>
    <col min="11757" max="11757" width="11.140625" customWidth="1"/>
    <col min="11758" max="11758" width="9.28515625" bestFit="1" customWidth="1"/>
    <col min="11760" max="11763" width="0" hidden="1" customWidth="1"/>
    <col min="11764" max="11764" width="9" bestFit="1" customWidth="1"/>
    <col min="11765" max="11765" width="12.140625" customWidth="1"/>
    <col min="11766" max="11766" width="11.85546875" customWidth="1"/>
    <col min="11767" max="11767" width="9.28515625" bestFit="1" customWidth="1"/>
    <col min="11769" max="11773" width="0" hidden="1" customWidth="1"/>
    <col min="11778" max="11778" width="9.28515625" bestFit="1" customWidth="1"/>
    <col min="11779" max="11779" width="12.140625" customWidth="1"/>
    <col min="11780" max="11780" width="11.140625" customWidth="1"/>
    <col min="11781" max="11781" width="12.42578125" customWidth="1"/>
    <col min="11783" max="11786" width="0" hidden="1" customWidth="1"/>
    <col min="11787" max="11787" width="9" bestFit="1" customWidth="1"/>
    <col min="11788" max="11788" width="12.140625" customWidth="1"/>
    <col min="11789" max="11789" width="11.85546875" customWidth="1"/>
    <col min="11790" max="11790" width="12.42578125" customWidth="1"/>
    <col min="12011" max="12011" width="9.28515625" bestFit="1" customWidth="1"/>
    <col min="12012" max="12012" width="12.140625" customWidth="1"/>
    <col min="12013" max="12013" width="11.140625" customWidth="1"/>
    <col min="12014" max="12014" width="9.28515625" bestFit="1" customWidth="1"/>
    <col min="12016" max="12019" width="0" hidden="1" customWidth="1"/>
    <col min="12020" max="12020" width="9" bestFit="1" customWidth="1"/>
    <col min="12021" max="12021" width="12.140625" customWidth="1"/>
    <col min="12022" max="12022" width="11.85546875" customWidth="1"/>
    <col min="12023" max="12023" width="9.28515625" bestFit="1" customWidth="1"/>
    <col min="12025" max="12029" width="0" hidden="1" customWidth="1"/>
    <col min="12034" max="12034" width="9.28515625" bestFit="1" customWidth="1"/>
    <col min="12035" max="12035" width="12.140625" customWidth="1"/>
    <col min="12036" max="12036" width="11.140625" customWidth="1"/>
    <col min="12037" max="12037" width="12.42578125" customWidth="1"/>
    <col min="12039" max="12042" width="0" hidden="1" customWidth="1"/>
    <col min="12043" max="12043" width="9" bestFit="1" customWidth="1"/>
    <col min="12044" max="12044" width="12.140625" customWidth="1"/>
    <col min="12045" max="12045" width="11.85546875" customWidth="1"/>
    <col min="12046" max="12046" width="12.42578125" customWidth="1"/>
    <col min="12267" max="12267" width="9.28515625" bestFit="1" customWidth="1"/>
    <col min="12268" max="12268" width="12.140625" customWidth="1"/>
    <col min="12269" max="12269" width="11.140625" customWidth="1"/>
    <col min="12270" max="12270" width="9.28515625" bestFit="1" customWidth="1"/>
    <col min="12272" max="12275" width="0" hidden="1" customWidth="1"/>
    <col min="12276" max="12276" width="9" bestFit="1" customWidth="1"/>
    <col min="12277" max="12277" width="12.140625" customWidth="1"/>
    <col min="12278" max="12278" width="11.85546875" customWidth="1"/>
    <col min="12279" max="12279" width="9.28515625" bestFit="1" customWidth="1"/>
    <col min="12281" max="12285" width="0" hidden="1" customWidth="1"/>
    <col min="12290" max="12290" width="9.28515625" bestFit="1" customWidth="1"/>
    <col min="12291" max="12291" width="12.140625" customWidth="1"/>
    <col min="12292" max="12292" width="11.140625" customWidth="1"/>
    <col min="12293" max="12293" width="12.42578125" customWidth="1"/>
    <col min="12295" max="12298" width="0" hidden="1" customWidth="1"/>
    <col min="12299" max="12299" width="9" bestFit="1" customWidth="1"/>
    <col min="12300" max="12300" width="12.140625" customWidth="1"/>
    <col min="12301" max="12301" width="11.85546875" customWidth="1"/>
    <col min="12302" max="12302" width="12.42578125" customWidth="1"/>
    <col min="12523" max="12523" width="9.28515625" bestFit="1" customWidth="1"/>
    <col min="12524" max="12524" width="12.140625" customWidth="1"/>
    <col min="12525" max="12525" width="11.140625" customWidth="1"/>
    <col min="12526" max="12526" width="9.28515625" bestFit="1" customWidth="1"/>
    <col min="12528" max="12531" width="0" hidden="1" customWidth="1"/>
    <col min="12532" max="12532" width="9" bestFit="1" customWidth="1"/>
    <col min="12533" max="12533" width="12.140625" customWidth="1"/>
    <col min="12534" max="12534" width="11.85546875" customWidth="1"/>
    <col min="12535" max="12535" width="9.28515625" bestFit="1" customWidth="1"/>
    <col min="12537" max="12541" width="0" hidden="1" customWidth="1"/>
    <col min="12546" max="12546" width="9.28515625" bestFit="1" customWidth="1"/>
    <col min="12547" max="12547" width="12.140625" customWidth="1"/>
    <col min="12548" max="12548" width="11.140625" customWidth="1"/>
    <col min="12549" max="12549" width="12.42578125" customWidth="1"/>
    <col min="12551" max="12554" width="0" hidden="1" customWidth="1"/>
    <col min="12555" max="12555" width="9" bestFit="1" customWidth="1"/>
    <col min="12556" max="12556" width="12.140625" customWidth="1"/>
    <col min="12557" max="12557" width="11.85546875" customWidth="1"/>
    <col min="12558" max="12558" width="12.42578125" customWidth="1"/>
    <col min="12779" max="12779" width="9.28515625" bestFit="1" customWidth="1"/>
    <col min="12780" max="12780" width="12.140625" customWidth="1"/>
    <col min="12781" max="12781" width="11.140625" customWidth="1"/>
    <col min="12782" max="12782" width="9.28515625" bestFit="1" customWidth="1"/>
    <col min="12784" max="12787" width="0" hidden="1" customWidth="1"/>
    <col min="12788" max="12788" width="9" bestFit="1" customWidth="1"/>
    <col min="12789" max="12789" width="12.140625" customWidth="1"/>
    <col min="12790" max="12790" width="11.85546875" customWidth="1"/>
    <col min="12791" max="12791" width="9.28515625" bestFit="1" customWidth="1"/>
    <col min="12793" max="12797" width="0" hidden="1" customWidth="1"/>
    <col min="12802" max="12802" width="9.28515625" bestFit="1" customWidth="1"/>
    <col min="12803" max="12803" width="12.140625" customWidth="1"/>
    <col min="12804" max="12804" width="11.140625" customWidth="1"/>
    <col min="12805" max="12805" width="12.42578125" customWidth="1"/>
    <col min="12807" max="12810" width="0" hidden="1" customWidth="1"/>
    <col min="12811" max="12811" width="9" bestFit="1" customWidth="1"/>
    <col min="12812" max="12812" width="12.140625" customWidth="1"/>
    <col min="12813" max="12813" width="11.85546875" customWidth="1"/>
    <col min="12814" max="12814" width="12.42578125" customWidth="1"/>
    <col min="13035" max="13035" width="9.28515625" bestFit="1" customWidth="1"/>
    <col min="13036" max="13036" width="12.140625" customWidth="1"/>
    <col min="13037" max="13037" width="11.140625" customWidth="1"/>
    <col min="13038" max="13038" width="9.28515625" bestFit="1" customWidth="1"/>
    <col min="13040" max="13043" width="0" hidden="1" customWidth="1"/>
    <col min="13044" max="13044" width="9" bestFit="1" customWidth="1"/>
    <col min="13045" max="13045" width="12.140625" customWidth="1"/>
    <col min="13046" max="13046" width="11.85546875" customWidth="1"/>
    <col min="13047" max="13047" width="9.28515625" bestFit="1" customWidth="1"/>
    <col min="13049" max="13053" width="0" hidden="1" customWidth="1"/>
    <col min="13058" max="13058" width="9.28515625" bestFit="1" customWidth="1"/>
    <col min="13059" max="13059" width="12.140625" customWidth="1"/>
    <col min="13060" max="13060" width="11.140625" customWidth="1"/>
    <col min="13061" max="13061" width="12.42578125" customWidth="1"/>
    <col min="13063" max="13066" width="0" hidden="1" customWidth="1"/>
    <col min="13067" max="13067" width="9" bestFit="1" customWidth="1"/>
    <col min="13068" max="13068" width="12.140625" customWidth="1"/>
    <col min="13069" max="13069" width="11.85546875" customWidth="1"/>
    <col min="13070" max="13070" width="12.42578125" customWidth="1"/>
    <col min="13291" max="13291" width="9.28515625" bestFit="1" customWidth="1"/>
    <col min="13292" max="13292" width="12.140625" customWidth="1"/>
    <col min="13293" max="13293" width="11.140625" customWidth="1"/>
    <col min="13294" max="13294" width="9.28515625" bestFit="1" customWidth="1"/>
    <col min="13296" max="13299" width="0" hidden="1" customWidth="1"/>
    <col min="13300" max="13300" width="9" bestFit="1" customWidth="1"/>
    <col min="13301" max="13301" width="12.140625" customWidth="1"/>
    <col min="13302" max="13302" width="11.85546875" customWidth="1"/>
    <col min="13303" max="13303" width="9.28515625" bestFit="1" customWidth="1"/>
    <col min="13305" max="13309" width="0" hidden="1" customWidth="1"/>
    <col min="13314" max="13314" width="9.28515625" bestFit="1" customWidth="1"/>
    <col min="13315" max="13315" width="12.140625" customWidth="1"/>
    <col min="13316" max="13316" width="11.140625" customWidth="1"/>
    <col min="13317" max="13317" width="12.42578125" customWidth="1"/>
    <col min="13319" max="13322" width="0" hidden="1" customWidth="1"/>
    <col min="13323" max="13323" width="9" bestFit="1" customWidth="1"/>
    <col min="13324" max="13324" width="12.140625" customWidth="1"/>
    <col min="13325" max="13325" width="11.85546875" customWidth="1"/>
    <col min="13326" max="13326" width="12.42578125" customWidth="1"/>
    <col min="13547" max="13547" width="9.28515625" bestFit="1" customWidth="1"/>
    <col min="13548" max="13548" width="12.140625" customWidth="1"/>
    <col min="13549" max="13549" width="11.140625" customWidth="1"/>
    <col min="13550" max="13550" width="9.28515625" bestFit="1" customWidth="1"/>
    <col min="13552" max="13555" width="0" hidden="1" customWidth="1"/>
    <col min="13556" max="13556" width="9" bestFit="1" customWidth="1"/>
    <col min="13557" max="13557" width="12.140625" customWidth="1"/>
    <col min="13558" max="13558" width="11.85546875" customWidth="1"/>
    <col min="13559" max="13559" width="9.28515625" bestFit="1" customWidth="1"/>
    <col min="13561" max="13565" width="0" hidden="1" customWidth="1"/>
    <col min="13570" max="13570" width="9.28515625" bestFit="1" customWidth="1"/>
    <col min="13571" max="13571" width="12.140625" customWidth="1"/>
    <col min="13572" max="13572" width="11.140625" customWidth="1"/>
    <col min="13573" max="13573" width="12.42578125" customWidth="1"/>
    <col min="13575" max="13578" width="0" hidden="1" customWidth="1"/>
    <col min="13579" max="13579" width="9" bestFit="1" customWidth="1"/>
    <col min="13580" max="13580" width="12.140625" customWidth="1"/>
    <col min="13581" max="13581" width="11.85546875" customWidth="1"/>
    <col min="13582" max="13582" width="12.42578125" customWidth="1"/>
    <col min="13803" max="13803" width="9.28515625" bestFit="1" customWidth="1"/>
    <col min="13804" max="13804" width="12.140625" customWidth="1"/>
    <col min="13805" max="13805" width="11.140625" customWidth="1"/>
    <col min="13806" max="13806" width="9.28515625" bestFit="1" customWidth="1"/>
    <col min="13808" max="13811" width="0" hidden="1" customWidth="1"/>
    <col min="13812" max="13812" width="9" bestFit="1" customWidth="1"/>
    <col min="13813" max="13813" width="12.140625" customWidth="1"/>
    <col min="13814" max="13814" width="11.85546875" customWidth="1"/>
    <col min="13815" max="13815" width="9.28515625" bestFit="1" customWidth="1"/>
    <col min="13817" max="13821" width="0" hidden="1" customWidth="1"/>
    <col min="13826" max="13826" width="9.28515625" bestFit="1" customWidth="1"/>
    <col min="13827" max="13827" width="12.140625" customWidth="1"/>
    <col min="13828" max="13828" width="11.140625" customWidth="1"/>
    <col min="13829" max="13829" width="12.42578125" customWidth="1"/>
    <col min="13831" max="13834" width="0" hidden="1" customWidth="1"/>
    <col min="13835" max="13835" width="9" bestFit="1" customWidth="1"/>
    <col min="13836" max="13836" width="12.140625" customWidth="1"/>
    <col min="13837" max="13837" width="11.85546875" customWidth="1"/>
    <col min="13838" max="13838" width="12.42578125" customWidth="1"/>
    <col min="14059" max="14059" width="9.28515625" bestFit="1" customWidth="1"/>
    <col min="14060" max="14060" width="12.140625" customWidth="1"/>
    <col min="14061" max="14061" width="11.140625" customWidth="1"/>
    <col min="14062" max="14062" width="9.28515625" bestFit="1" customWidth="1"/>
    <col min="14064" max="14067" width="0" hidden="1" customWidth="1"/>
    <col min="14068" max="14068" width="9" bestFit="1" customWidth="1"/>
    <col min="14069" max="14069" width="12.140625" customWidth="1"/>
    <col min="14070" max="14070" width="11.85546875" customWidth="1"/>
    <col min="14071" max="14071" width="9.28515625" bestFit="1" customWidth="1"/>
    <col min="14073" max="14077" width="0" hidden="1" customWidth="1"/>
    <col min="14082" max="14082" width="9.28515625" bestFit="1" customWidth="1"/>
    <col min="14083" max="14083" width="12.140625" customWidth="1"/>
    <col min="14084" max="14084" width="11.140625" customWidth="1"/>
    <col min="14085" max="14085" width="12.42578125" customWidth="1"/>
    <col min="14087" max="14090" width="0" hidden="1" customWidth="1"/>
    <col min="14091" max="14091" width="9" bestFit="1" customWidth="1"/>
    <col min="14092" max="14092" width="12.140625" customWidth="1"/>
    <col min="14093" max="14093" width="11.85546875" customWidth="1"/>
    <col min="14094" max="14094" width="12.42578125" customWidth="1"/>
    <col min="14315" max="14315" width="9.28515625" bestFit="1" customWidth="1"/>
    <col min="14316" max="14316" width="12.140625" customWidth="1"/>
    <col min="14317" max="14317" width="11.140625" customWidth="1"/>
    <col min="14318" max="14318" width="9.28515625" bestFit="1" customWidth="1"/>
    <col min="14320" max="14323" width="0" hidden="1" customWidth="1"/>
    <col min="14324" max="14324" width="9" bestFit="1" customWidth="1"/>
    <col min="14325" max="14325" width="12.140625" customWidth="1"/>
    <col min="14326" max="14326" width="11.85546875" customWidth="1"/>
    <col min="14327" max="14327" width="9.28515625" bestFit="1" customWidth="1"/>
    <col min="14329" max="14333" width="0" hidden="1" customWidth="1"/>
    <col min="14338" max="14338" width="9.28515625" bestFit="1" customWidth="1"/>
    <col min="14339" max="14339" width="12.140625" customWidth="1"/>
    <col min="14340" max="14340" width="11.140625" customWidth="1"/>
    <col min="14341" max="14341" width="12.42578125" customWidth="1"/>
    <col min="14343" max="14346" width="0" hidden="1" customWidth="1"/>
    <col min="14347" max="14347" width="9" bestFit="1" customWidth="1"/>
    <col min="14348" max="14348" width="12.140625" customWidth="1"/>
    <col min="14349" max="14349" width="11.85546875" customWidth="1"/>
    <col min="14350" max="14350" width="12.42578125" customWidth="1"/>
    <col min="14571" max="14571" width="9.28515625" bestFit="1" customWidth="1"/>
    <col min="14572" max="14572" width="12.140625" customWidth="1"/>
    <col min="14573" max="14573" width="11.140625" customWidth="1"/>
    <col min="14574" max="14574" width="9.28515625" bestFit="1" customWidth="1"/>
    <col min="14576" max="14579" width="0" hidden="1" customWidth="1"/>
    <col min="14580" max="14580" width="9" bestFit="1" customWidth="1"/>
    <col min="14581" max="14581" width="12.140625" customWidth="1"/>
    <col min="14582" max="14582" width="11.85546875" customWidth="1"/>
    <col min="14583" max="14583" width="9.28515625" bestFit="1" customWidth="1"/>
    <col min="14585" max="14589" width="0" hidden="1" customWidth="1"/>
    <col min="14594" max="14594" width="9.28515625" bestFit="1" customWidth="1"/>
    <col min="14595" max="14595" width="12.140625" customWidth="1"/>
    <col min="14596" max="14596" width="11.140625" customWidth="1"/>
    <col min="14597" max="14597" width="12.42578125" customWidth="1"/>
    <col min="14599" max="14602" width="0" hidden="1" customWidth="1"/>
    <col min="14603" max="14603" width="9" bestFit="1" customWidth="1"/>
    <col min="14604" max="14604" width="12.140625" customWidth="1"/>
    <col min="14605" max="14605" width="11.85546875" customWidth="1"/>
    <col min="14606" max="14606" width="12.42578125" customWidth="1"/>
    <col min="14827" max="14827" width="9.28515625" bestFit="1" customWidth="1"/>
    <col min="14828" max="14828" width="12.140625" customWidth="1"/>
    <col min="14829" max="14829" width="11.140625" customWidth="1"/>
    <col min="14830" max="14830" width="9.28515625" bestFit="1" customWidth="1"/>
    <col min="14832" max="14835" width="0" hidden="1" customWidth="1"/>
    <col min="14836" max="14836" width="9" bestFit="1" customWidth="1"/>
    <col min="14837" max="14837" width="12.140625" customWidth="1"/>
    <col min="14838" max="14838" width="11.85546875" customWidth="1"/>
    <col min="14839" max="14839" width="9.28515625" bestFit="1" customWidth="1"/>
    <col min="14841" max="14845" width="0" hidden="1" customWidth="1"/>
    <col min="14850" max="14850" width="9.28515625" bestFit="1" customWidth="1"/>
    <col min="14851" max="14851" width="12.140625" customWidth="1"/>
    <col min="14852" max="14852" width="11.140625" customWidth="1"/>
    <col min="14853" max="14853" width="12.42578125" customWidth="1"/>
    <col min="14855" max="14858" width="0" hidden="1" customWidth="1"/>
    <col min="14859" max="14859" width="9" bestFit="1" customWidth="1"/>
    <col min="14860" max="14860" width="12.140625" customWidth="1"/>
    <col min="14861" max="14861" width="11.85546875" customWidth="1"/>
    <col min="14862" max="14862" width="12.42578125" customWidth="1"/>
    <col min="15083" max="15083" width="9.28515625" bestFit="1" customWidth="1"/>
    <col min="15084" max="15084" width="12.140625" customWidth="1"/>
    <col min="15085" max="15085" width="11.140625" customWidth="1"/>
    <col min="15086" max="15086" width="9.28515625" bestFit="1" customWidth="1"/>
    <col min="15088" max="15091" width="0" hidden="1" customWidth="1"/>
    <col min="15092" max="15092" width="9" bestFit="1" customWidth="1"/>
    <col min="15093" max="15093" width="12.140625" customWidth="1"/>
    <col min="15094" max="15094" width="11.85546875" customWidth="1"/>
    <col min="15095" max="15095" width="9.28515625" bestFit="1" customWidth="1"/>
    <col min="15097" max="15101" width="0" hidden="1" customWidth="1"/>
    <col min="15106" max="15106" width="9.28515625" bestFit="1" customWidth="1"/>
    <col min="15107" max="15107" width="12.140625" customWidth="1"/>
    <col min="15108" max="15108" width="11.140625" customWidth="1"/>
    <col min="15109" max="15109" width="12.42578125" customWidth="1"/>
    <col min="15111" max="15114" width="0" hidden="1" customWidth="1"/>
    <col min="15115" max="15115" width="9" bestFit="1" customWidth="1"/>
    <col min="15116" max="15116" width="12.140625" customWidth="1"/>
    <col min="15117" max="15117" width="11.85546875" customWidth="1"/>
    <col min="15118" max="15118" width="12.42578125" customWidth="1"/>
    <col min="15339" max="15339" width="9.28515625" bestFit="1" customWidth="1"/>
    <col min="15340" max="15340" width="12.140625" customWidth="1"/>
    <col min="15341" max="15341" width="11.140625" customWidth="1"/>
    <col min="15342" max="15342" width="9.28515625" bestFit="1" customWidth="1"/>
    <col min="15344" max="15347" width="0" hidden="1" customWidth="1"/>
    <col min="15348" max="15348" width="9" bestFit="1" customWidth="1"/>
    <col min="15349" max="15349" width="12.140625" customWidth="1"/>
    <col min="15350" max="15350" width="11.85546875" customWidth="1"/>
    <col min="15351" max="15351" width="9.28515625" bestFit="1" customWidth="1"/>
    <col min="15353" max="15357" width="0" hidden="1" customWidth="1"/>
    <col min="15362" max="15362" width="9.28515625" bestFit="1" customWidth="1"/>
    <col min="15363" max="15363" width="12.140625" customWidth="1"/>
    <col min="15364" max="15364" width="11.140625" customWidth="1"/>
    <col min="15365" max="15365" width="12.42578125" customWidth="1"/>
    <col min="15367" max="15370" width="0" hidden="1" customWidth="1"/>
    <col min="15371" max="15371" width="9" bestFit="1" customWidth="1"/>
    <col min="15372" max="15372" width="12.140625" customWidth="1"/>
    <col min="15373" max="15373" width="11.85546875" customWidth="1"/>
    <col min="15374" max="15374" width="12.42578125" customWidth="1"/>
    <col min="15595" max="15595" width="9.28515625" bestFit="1" customWidth="1"/>
    <col min="15596" max="15596" width="12.140625" customWidth="1"/>
    <col min="15597" max="15597" width="11.140625" customWidth="1"/>
    <col min="15598" max="15598" width="9.28515625" bestFit="1" customWidth="1"/>
    <col min="15600" max="15603" width="0" hidden="1" customWidth="1"/>
    <col min="15604" max="15604" width="9" bestFit="1" customWidth="1"/>
    <col min="15605" max="15605" width="12.140625" customWidth="1"/>
    <col min="15606" max="15606" width="11.85546875" customWidth="1"/>
    <col min="15607" max="15607" width="9.28515625" bestFit="1" customWidth="1"/>
    <col min="15609" max="15613" width="0" hidden="1" customWidth="1"/>
    <col min="15618" max="15618" width="9.28515625" bestFit="1" customWidth="1"/>
    <col min="15619" max="15619" width="12.140625" customWidth="1"/>
    <col min="15620" max="15620" width="11.140625" customWidth="1"/>
    <col min="15621" max="15621" width="12.42578125" customWidth="1"/>
    <col min="15623" max="15626" width="0" hidden="1" customWidth="1"/>
    <col min="15627" max="15627" width="9" bestFit="1" customWidth="1"/>
    <col min="15628" max="15628" width="12.140625" customWidth="1"/>
    <col min="15629" max="15629" width="11.85546875" customWidth="1"/>
    <col min="15630" max="15630" width="12.42578125" customWidth="1"/>
    <col min="15851" max="15851" width="9.28515625" bestFit="1" customWidth="1"/>
    <col min="15852" max="15852" width="12.140625" customWidth="1"/>
    <col min="15853" max="15853" width="11.140625" customWidth="1"/>
    <col min="15854" max="15854" width="9.28515625" bestFit="1" customWidth="1"/>
    <col min="15856" max="15859" width="0" hidden="1" customWidth="1"/>
    <col min="15860" max="15860" width="9" bestFit="1" customWidth="1"/>
    <col min="15861" max="15861" width="12.140625" customWidth="1"/>
    <col min="15862" max="15862" width="11.85546875" customWidth="1"/>
    <col min="15863" max="15863" width="9.28515625" bestFit="1" customWidth="1"/>
    <col min="15865" max="15869" width="0" hidden="1" customWidth="1"/>
    <col min="15874" max="15874" width="9.28515625" bestFit="1" customWidth="1"/>
    <col min="15875" max="15875" width="12.140625" customWidth="1"/>
    <col min="15876" max="15876" width="11.140625" customWidth="1"/>
    <col min="15877" max="15877" width="12.42578125" customWidth="1"/>
    <col min="15879" max="15882" width="0" hidden="1" customWidth="1"/>
    <col min="15883" max="15883" width="9" bestFit="1" customWidth="1"/>
    <col min="15884" max="15884" width="12.140625" customWidth="1"/>
    <col min="15885" max="15885" width="11.85546875" customWidth="1"/>
    <col min="15886" max="15886" width="12.42578125" customWidth="1"/>
    <col min="16107" max="16107" width="9.28515625" bestFit="1" customWidth="1"/>
    <col min="16108" max="16108" width="12.140625" customWidth="1"/>
    <col min="16109" max="16109" width="11.140625" customWidth="1"/>
    <col min="16110" max="16110" width="9.28515625" bestFit="1" customWidth="1"/>
    <col min="16112" max="16115" width="0" hidden="1" customWidth="1"/>
    <col min="16116" max="16116" width="9" bestFit="1" customWidth="1"/>
    <col min="16117" max="16117" width="12.140625" customWidth="1"/>
    <col min="16118" max="16118" width="11.85546875" customWidth="1"/>
    <col min="16119" max="16119" width="9.28515625" bestFit="1" customWidth="1"/>
    <col min="16121" max="16125" width="0" hidden="1" customWidth="1"/>
    <col min="16130" max="16130" width="9.28515625" bestFit="1" customWidth="1"/>
    <col min="16131" max="16131" width="12.140625" customWidth="1"/>
    <col min="16132" max="16132" width="11.140625" customWidth="1"/>
    <col min="16133" max="16133" width="12.42578125" customWidth="1"/>
    <col min="16135" max="16138" width="0" hidden="1" customWidth="1"/>
    <col min="16139" max="16139" width="9" bestFit="1" customWidth="1"/>
    <col min="16140" max="16140" width="12.140625" customWidth="1"/>
    <col min="16141" max="16141" width="11.85546875" customWidth="1"/>
    <col min="16142" max="16142" width="12.42578125" customWidth="1"/>
    <col min="16363" max="16363" width="9.28515625" bestFit="1" customWidth="1"/>
    <col min="16364" max="16364" width="12.140625" customWidth="1"/>
    <col min="16365" max="16365" width="11.140625" customWidth="1"/>
    <col min="16366" max="16366" width="9.28515625" bestFit="1" customWidth="1"/>
    <col min="16368" max="16371" width="0" hidden="1" customWidth="1"/>
    <col min="16372" max="16372" width="9" bestFit="1" customWidth="1"/>
    <col min="16373" max="16373" width="12.140625" customWidth="1"/>
    <col min="16374" max="16374" width="11.85546875" customWidth="1"/>
    <col min="16375" max="16375" width="9.28515625" bestFit="1" customWidth="1"/>
    <col min="16377" max="16381" width="0" hidden="1" customWidth="1"/>
  </cols>
  <sheetData>
    <row r="2" spans="2:15" ht="21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5" x14ac:dyDescent="0.25">
      <c r="B4" s="2" t="s">
        <v>1</v>
      </c>
      <c r="C4" s="2"/>
      <c r="D4" s="2"/>
      <c r="E4" s="2"/>
      <c r="K4" s="2" t="s">
        <v>2</v>
      </c>
      <c r="L4" s="2"/>
      <c r="M4" s="2"/>
      <c r="N4" s="2"/>
    </row>
    <row r="5" spans="2:15" ht="15" customHeight="1" x14ac:dyDescent="0.25">
      <c r="B5" s="3" t="s">
        <v>3</v>
      </c>
      <c r="C5" s="4" t="s">
        <v>4</v>
      </c>
      <c r="D5" s="4" t="s">
        <v>5</v>
      </c>
      <c r="E5" s="5" t="s">
        <v>6</v>
      </c>
      <c r="K5" s="3" t="s">
        <v>3</v>
      </c>
      <c r="L5" s="4" t="s">
        <v>4</v>
      </c>
      <c r="M5" s="4" t="s">
        <v>5</v>
      </c>
      <c r="N5" s="5" t="s">
        <v>7</v>
      </c>
    </row>
    <row r="6" spans="2:15" ht="36" customHeight="1" x14ac:dyDescent="0.25">
      <c r="B6" s="3"/>
      <c r="C6" s="4"/>
      <c r="D6" s="4"/>
      <c r="E6" s="6"/>
      <c r="K6" s="3"/>
      <c r="L6" s="4"/>
      <c r="M6" s="4"/>
      <c r="N6" s="6"/>
    </row>
    <row r="7" spans="2:15" x14ac:dyDescent="0.25">
      <c r="B7" s="7"/>
      <c r="C7" s="8"/>
      <c r="D7" s="8"/>
      <c r="E7" s="9"/>
      <c r="K7" s="7"/>
      <c r="L7" s="8"/>
      <c r="M7" s="8"/>
      <c r="N7" s="9"/>
    </row>
    <row r="8" spans="2:15" x14ac:dyDescent="0.25">
      <c r="B8" s="10">
        <v>42826</v>
      </c>
      <c r="C8" s="11">
        <v>14032.17</v>
      </c>
      <c r="D8" s="11">
        <v>13526.63</v>
      </c>
      <c r="E8" s="12">
        <f>+(C8-D8)/C8</f>
        <v>3.6027214607576796E-2</v>
      </c>
      <c r="F8" s="13" t="s">
        <v>8</v>
      </c>
      <c r="K8" s="10">
        <v>42461</v>
      </c>
      <c r="L8" s="11">
        <v>12515.519644</v>
      </c>
      <c r="M8" s="11">
        <v>12048.509910999999</v>
      </c>
      <c r="N8" s="9">
        <f>+(L8-M8)/L8</f>
        <v>3.7314450081494414E-2</v>
      </c>
      <c r="O8" s="13"/>
    </row>
    <row r="9" spans="2:15" x14ac:dyDescent="0.25">
      <c r="B9" s="10"/>
      <c r="C9" s="14"/>
      <c r="D9" s="14"/>
      <c r="E9" s="12"/>
      <c r="F9" s="13"/>
      <c r="K9" s="10"/>
      <c r="L9" s="14"/>
      <c r="M9" s="14"/>
      <c r="N9" s="9"/>
      <c r="O9" s="13"/>
    </row>
    <row r="10" spans="2:15" x14ac:dyDescent="0.25">
      <c r="B10" s="10">
        <v>42863</v>
      </c>
      <c r="C10" s="11">
        <v>14060.85598158</v>
      </c>
      <c r="D10" s="11">
        <v>13575.020458999999</v>
      </c>
      <c r="E10" s="12">
        <f>+(C10-D10)/C10</f>
        <v>3.4552343272447619E-2</v>
      </c>
      <c r="F10" s="13" t="s">
        <v>8</v>
      </c>
      <c r="K10" s="10">
        <v>42498</v>
      </c>
      <c r="L10" s="11">
        <v>12763.483480000001</v>
      </c>
      <c r="M10" s="11">
        <v>12338.799553000001</v>
      </c>
      <c r="N10" s="9">
        <f>+(L10-M10)/L10</f>
        <v>3.3273355793930953E-2</v>
      </c>
      <c r="O10" s="13"/>
    </row>
    <row r="11" spans="2:15" x14ac:dyDescent="0.25">
      <c r="B11" s="10"/>
      <c r="C11" s="14"/>
      <c r="D11" s="14"/>
      <c r="E11" s="12"/>
      <c r="F11" s="13"/>
      <c r="K11" s="10"/>
      <c r="L11" s="14"/>
      <c r="M11" s="14"/>
      <c r="N11" s="9"/>
      <c r="O11" s="13"/>
    </row>
    <row r="12" spans="2:15" x14ac:dyDescent="0.25">
      <c r="B12" s="10">
        <v>42894</v>
      </c>
      <c r="C12" s="11">
        <v>11743.051379440001</v>
      </c>
      <c r="D12" s="11">
        <v>11353.660242100001</v>
      </c>
      <c r="E12" s="12">
        <f>+(C12-D12)/C12</f>
        <v>3.3159280731902045E-2</v>
      </c>
      <c r="F12" s="13"/>
      <c r="K12" s="10">
        <v>42529</v>
      </c>
      <c r="L12" s="11">
        <v>11500.224974000001</v>
      </c>
      <c r="M12" s="11">
        <v>11089.807299</v>
      </c>
      <c r="N12" s="9">
        <f>+(L12-M12)/L12</f>
        <v>3.5687795319472727E-2</v>
      </c>
      <c r="O12" s="13"/>
    </row>
    <row r="13" spans="2:15" x14ac:dyDescent="0.25">
      <c r="B13" s="10"/>
      <c r="C13" s="14"/>
      <c r="D13" s="14"/>
      <c r="E13" s="12"/>
      <c r="F13" s="13"/>
      <c r="K13" s="10"/>
      <c r="L13" s="14"/>
      <c r="M13" s="14"/>
      <c r="N13" s="9"/>
      <c r="O13" s="13"/>
    </row>
    <row r="14" spans="2:15" x14ac:dyDescent="0.25">
      <c r="B14" s="10">
        <v>42925</v>
      </c>
      <c r="C14" s="11">
        <v>11732.139368800001</v>
      </c>
      <c r="D14" s="11">
        <v>11368.40882405</v>
      </c>
      <c r="E14" s="12">
        <f>+(C14-D14)/C14</f>
        <v>3.1002917142059466E-2</v>
      </c>
      <c r="F14" s="13"/>
      <c r="K14" s="10">
        <v>42560</v>
      </c>
      <c r="L14" s="11">
        <v>10343.977242000001</v>
      </c>
      <c r="M14" s="11">
        <v>9960.315165</v>
      </c>
      <c r="N14" s="9">
        <f>+(L14-M14)/L14</f>
        <v>3.70903829372521E-2</v>
      </c>
      <c r="O14" s="13"/>
    </row>
    <row r="15" spans="2:15" x14ac:dyDescent="0.25">
      <c r="B15" s="10"/>
      <c r="C15" s="11"/>
      <c r="D15" s="11"/>
      <c r="E15" s="12"/>
      <c r="F15" s="13"/>
      <c r="K15" s="10"/>
      <c r="L15" s="11"/>
      <c r="M15" s="11"/>
      <c r="N15" s="9"/>
      <c r="O15" s="13"/>
    </row>
    <row r="16" spans="2:15" x14ac:dyDescent="0.25">
      <c r="B16" s="10">
        <v>42956</v>
      </c>
      <c r="C16" s="11">
        <v>12117.38084014</v>
      </c>
      <c r="D16" s="11">
        <v>11708.2010206</v>
      </c>
      <c r="E16" s="12">
        <f>+(C16-D16)/C16</f>
        <v>3.3768008527432988E-2</v>
      </c>
      <c r="F16" s="13"/>
      <c r="K16" s="10">
        <v>42591</v>
      </c>
      <c r="L16" s="11">
        <v>11139.772602556999</v>
      </c>
      <c r="M16" s="11">
        <v>10729.98116019</v>
      </c>
      <c r="N16" s="9">
        <f>+(L16-M16)/L16</f>
        <v>3.6786338194456175E-2</v>
      </c>
      <c r="O16" s="13"/>
    </row>
    <row r="17" spans="2:15" x14ac:dyDescent="0.25">
      <c r="B17" s="10"/>
      <c r="C17" s="11"/>
      <c r="D17" s="11"/>
      <c r="E17" s="12"/>
      <c r="F17" s="13"/>
      <c r="K17" s="10"/>
      <c r="L17" s="11"/>
      <c r="M17" s="11"/>
      <c r="N17" s="9"/>
      <c r="O17" s="13"/>
    </row>
    <row r="18" spans="2:15" x14ac:dyDescent="0.25">
      <c r="B18" s="10">
        <v>42989</v>
      </c>
      <c r="C18" s="11">
        <v>12117.38084014</v>
      </c>
      <c r="D18" s="11">
        <v>11708.2010206</v>
      </c>
      <c r="E18" s="12">
        <f>+(C18-D18)/C18</f>
        <v>3.3768008527432988E-2</v>
      </c>
      <c r="F18" s="13"/>
      <c r="K18" s="10">
        <v>42624</v>
      </c>
      <c r="L18" s="11">
        <v>10986.6919376103</v>
      </c>
      <c r="M18" s="11">
        <v>10584.898515932</v>
      </c>
      <c r="N18" s="9">
        <f>+(L18-M18)/L18</f>
        <v>3.6570919068264436E-2</v>
      </c>
      <c r="O18" s="13"/>
    </row>
    <row r="19" spans="2:15" x14ac:dyDescent="0.25">
      <c r="B19" s="15"/>
      <c r="C19" s="11"/>
      <c r="D19" s="11"/>
      <c r="E19" s="12"/>
      <c r="F19" s="13"/>
      <c r="K19" s="15"/>
      <c r="L19" s="11"/>
      <c r="M19" s="11"/>
      <c r="N19" s="9"/>
      <c r="O19" s="13"/>
    </row>
    <row r="20" spans="2:15" x14ac:dyDescent="0.25">
      <c r="B20" s="10">
        <v>43019</v>
      </c>
      <c r="C20" s="11"/>
      <c r="D20" s="11"/>
      <c r="E20" s="12"/>
      <c r="F20" s="16"/>
      <c r="K20" s="10">
        <v>42654</v>
      </c>
      <c r="L20" s="11">
        <v>11707.423794</v>
      </c>
      <c r="M20" s="11">
        <v>11277.208113999999</v>
      </c>
      <c r="N20" s="9">
        <f>+(L20-M20)/L20</f>
        <v>3.6747254355008883E-2</v>
      </c>
      <c r="O20" s="16"/>
    </row>
    <row r="21" spans="2:15" x14ac:dyDescent="0.25">
      <c r="B21" s="15"/>
      <c r="C21" s="11"/>
      <c r="D21" s="11"/>
      <c r="E21" s="12"/>
      <c r="F21" s="16"/>
      <c r="K21" s="15"/>
      <c r="L21" s="11"/>
      <c r="M21" s="11"/>
      <c r="N21" s="9"/>
      <c r="O21" s="16"/>
    </row>
    <row r="22" spans="2:15" x14ac:dyDescent="0.25">
      <c r="B22" s="10">
        <v>43050</v>
      </c>
      <c r="C22" s="11"/>
      <c r="D22" s="11"/>
      <c r="E22" s="12"/>
      <c r="F22" s="16"/>
      <c r="K22" s="10">
        <v>42685</v>
      </c>
      <c r="L22" s="11">
        <v>12191.75585</v>
      </c>
      <c r="M22" s="11">
        <v>11732.107668000001</v>
      </c>
      <c r="N22" s="9">
        <f>+(L22-M22)/L22</f>
        <v>3.7701557319161624E-2</v>
      </c>
      <c r="O22" s="16"/>
    </row>
    <row r="23" spans="2:15" x14ac:dyDescent="0.25">
      <c r="B23" s="14"/>
      <c r="C23" s="11"/>
      <c r="D23" s="11"/>
      <c r="E23" s="12"/>
      <c r="F23" s="16"/>
      <c r="K23" s="14"/>
      <c r="L23" s="11"/>
      <c r="M23" s="11"/>
      <c r="N23" s="9"/>
      <c r="O23" s="16"/>
    </row>
    <row r="24" spans="2:15" x14ac:dyDescent="0.25">
      <c r="B24" s="10">
        <v>43080</v>
      </c>
      <c r="C24" s="11"/>
      <c r="D24" s="11"/>
      <c r="E24" s="12"/>
      <c r="F24" s="16"/>
      <c r="K24" s="10">
        <v>42715</v>
      </c>
      <c r="L24" s="11">
        <v>12501.943450000001</v>
      </c>
      <c r="M24" s="11">
        <v>12074.996972999999</v>
      </c>
      <c r="N24" s="9">
        <f>+(L24-M24)/L24</f>
        <v>3.4150408591073995E-2</v>
      </c>
      <c r="O24" s="16"/>
    </row>
    <row r="25" spans="2:15" x14ac:dyDescent="0.25">
      <c r="B25" s="14"/>
      <c r="C25" s="11"/>
      <c r="D25" s="11"/>
      <c r="E25" s="12"/>
      <c r="F25" s="16"/>
      <c r="K25" s="14"/>
      <c r="L25" s="11"/>
      <c r="M25" s="11"/>
      <c r="N25" s="9"/>
      <c r="O25" s="16"/>
    </row>
    <row r="26" spans="2:15" x14ac:dyDescent="0.25">
      <c r="B26" s="10">
        <v>43111</v>
      </c>
      <c r="C26" s="11"/>
      <c r="D26" s="11"/>
      <c r="E26" s="12"/>
      <c r="F26" s="16"/>
      <c r="K26" s="10">
        <v>42746</v>
      </c>
      <c r="L26" s="11">
        <v>12383.081677</v>
      </c>
      <c r="M26" s="11">
        <v>11944.133583999999</v>
      </c>
      <c r="N26" s="9">
        <f>+(L26-M26)/L26</f>
        <v>3.5447403517921645E-2</v>
      </c>
      <c r="O26" s="16"/>
    </row>
    <row r="27" spans="2:15" x14ac:dyDescent="0.25">
      <c r="B27" s="14"/>
      <c r="C27" s="11"/>
      <c r="D27" s="11"/>
      <c r="E27" s="12"/>
      <c r="F27" s="16"/>
      <c r="K27" s="14"/>
      <c r="L27" s="11"/>
      <c r="M27" s="11"/>
      <c r="N27" s="9"/>
      <c r="O27" s="16"/>
    </row>
    <row r="28" spans="2:15" x14ac:dyDescent="0.25">
      <c r="B28" s="10">
        <v>43142</v>
      </c>
      <c r="C28" s="11"/>
      <c r="D28" s="11"/>
      <c r="E28" s="12"/>
      <c r="F28" s="16"/>
      <c r="K28" s="10">
        <v>42777</v>
      </c>
      <c r="L28" s="11">
        <v>12032.421947999999</v>
      </c>
      <c r="M28" s="11">
        <v>11590.100954</v>
      </c>
      <c r="N28" s="9">
        <f>+(L28-M28)/L28</f>
        <v>3.6760761541737762E-2</v>
      </c>
      <c r="O28" s="16"/>
    </row>
    <row r="29" spans="2:15" x14ac:dyDescent="0.25">
      <c r="B29" s="14"/>
      <c r="C29" s="14"/>
      <c r="D29" s="14"/>
      <c r="E29" s="14"/>
      <c r="K29" s="14"/>
      <c r="L29" s="14"/>
      <c r="M29" s="14"/>
      <c r="N29" s="17"/>
    </row>
    <row r="30" spans="2:15" x14ac:dyDescent="0.25">
      <c r="B30" s="10">
        <v>43170</v>
      </c>
      <c r="C30" s="11"/>
      <c r="D30" s="11"/>
      <c r="E30" s="12"/>
      <c r="K30" s="10">
        <v>42805</v>
      </c>
      <c r="L30" s="11">
        <v>13762.485794</v>
      </c>
      <c r="M30" s="11">
        <v>13242.219442</v>
      </c>
      <c r="N30" s="9">
        <f>+(L30-M30)/L30</f>
        <v>3.7803225361134972E-2</v>
      </c>
      <c r="O30" s="16"/>
    </row>
    <row r="31" spans="2:15" x14ac:dyDescent="0.25">
      <c r="B31" s="18" t="s">
        <v>9</v>
      </c>
      <c r="C31" s="19">
        <f>SUM(C8:C30)</f>
        <v>75802.978410100011</v>
      </c>
      <c r="D31" s="19">
        <f>SUM(D8:D30)</f>
        <v>73240.12156634999</v>
      </c>
      <c r="E31" s="20">
        <f>(C31-D31)/C31</f>
        <v>3.3809447827825009E-2</v>
      </c>
      <c r="K31" s="18" t="s">
        <v>9</v>
      </c>
      <c r="L31" s="19">
        <f>SUM(L8:L30)</f>
        <v>143828.78239316732</v>
      </c>
      <c r="M31" s="19">
        <f>SUM(M8:M30)</f>
        <v>138613.07833912197</v>
      </c>
      <c r="N31" s="20">
        <f>(L31-M31)/L31</f>
        <v>3.6263284491888467E-2</v>
      </c>
    </row>
    <row r="33" spans="1:14" x14ac:dyDescent="0.25">
      <c r="A33" s="21"/>
      <c r="B33" s="22" t="s">
        <v>10</v>
      </c>
      <c r="C33" s="23" t="s">
        <v>11</v>
      </c>
      <c r="D33" s="24"/>
      <c r="E33" s="24"/>
      <c r="K33" s="25"/>
      <c r="L33" s="26"/>
      <c r="M33" s="27"/>
      <c r="N33" s="28"/>
    </row>
    <row r="34" spans="1:14" x14ac:dyDescent="0.25">
      <c r="B34" s="13"/>
      <c r="C34" s="29" t="s">
        <v>12</v>
      </c>
      <c r="D34" s="27"/>
      <c r="E34" s="28"/>
      <c r="K34" s="27"/>
      <c r="L34" s="26"/>
      <c r="M34" s="27"/>
      <c r="N34" s="28"/>
    </row>
    <row r="35" spans="1:14" ht="15.75" customHeight="1" x14ac:dyDescent="0.25">
      <c r="B35" s="27"/>
      <c r="C35" s="26" t="s">
        <v>13</v>
      </c>
      <c r="D35" s="27"/>
      <c r="E35" s="28"/>
      <c r="K35" s="27"/>
      <c r="L35" s="26"/>
      <c r="M35" s="27"/>
      <c r="N35" s="28"/>
    </row>
    <row r="36" spans="1:14" x14ac:dyDescent="0.25">
      <c r="B36" s="30"/>
      <c r="C36" s="26"/>
      <c r="D36" s="26"/>
      <c r="E36" s="31"/>
      <c r="K36" s="30"/>
      <c r="L36" s="26"/>
      <c r="M36" s="26"/>
      <c r="N36" s="31"/>
    </row>
    <row r="37" spans="1:14" x14ac:dyDescent="0.25">
      <c r="B37" s="26"/>
      <c r="C37" s="26"/>
      <c r="D37" s="26"/>
      <c r="E37" s="31"/>
      <c r="K37" s="26"/>
      <c r="L37" s="26"/>
      <c r="M37" s="26"/>
      <c r="N37" s="31"/>
    </row>
    <row r="38" spans="1:14" x14ac:dyDescent="0.25">
      <c r="B38" s="32"/>
      <c r="C38" s="26"/>
      <c r="D38" s="27"/>
      <c r="K38" s="32"/>
      <c r="L38" s="26"/>
      <c r="M38" s="27"/>
    </row>
    <row r="39" spans="1:14" x14ac:dyDescent="0.25">
      <c r="C39" s="26"/>
      <c r="L39" s="26"/>
    </row>
    <row r="40" spans="1:14" x14ac:dyDescent="0.25">
      <c r="B40" s="32"/>
      <c r="C40" s="26"/>
      <c r="K40" s="32"/>
      <c r="L40" s="26"/>
    </row>
    <row r="41" spans="1:14" x14ac:dyDescent="0.25">
      <c r="C41" s="26"/>
      <c r="L41" s="26"/>
    </row>
    <row r="42" spans="1:14" x14ac:dyDescent="0.25">
      <c r="K42" s="33"/>
      <c r="L42" s="26"/>
    </row>
    <row r="43" spans="1:14" x14ac:dyDescent="0.25">
      <c r="L43" s="26"/>
    </row>
    <row r="64" spans="2:14" x14ac:dyDescent="0.25">
      <c r="B64" s="2" t="s">
        <v>14</v>
      </c>
      <c r="C64" s="2"/>
      <c r="D64" s="2"/>
      <c r="E64" s="2"/>
      <c r="K64" s="2" t="s">
        <v>15</v>
      </c>
      <c r="L64" s="2"/>
      <c r="M64" s="2"/>
      <c r="N64" s="2"/>
    </row>
    <row r="65" spans="2:14" ht="15" customHeight="1" x14ac:dyDescent="0.25">
      <c r="B65" s="3" t="s">
        <v>3</v>
      </c>
      <c r="C65" s="4" t="s">
        <v>4</v>
      </c>
      <c r="D65" s="4" t="s">
        <v>5</v>
      </c>
      <c r="E65" s="5" t="s">
        <v>16</v>
      </c>
      <c r="K65" s="3" t="s">
        <v>3</v>
      </c>
      <c r="L65" s="4" t="s">
        <v>4</v>
      </c>
      <c r="M65" s="4" t="s">
        <v>5</v>
      </c>
      <c r="N65" s="3" t="s">
        <v>16</v>
      </c>
    </row>
    <row r="66" spans="2:14" x14ac:dyDescent="0.25">
      <c r="B66" s="3"/>
      <c r="C66" s="4"/>
      <c r="D66" s="4"/>
      <c r="E66" s="6"/>
      <c r="K66" s="3"/>
      <c r="L66" s="4"/>
      <c r="M66" s="4"/>
      <c r="N66" s="3"/>
    </row>
    <row r="67" spans="2:14" x14ac:dyDescent="0.25">
      <c r="B67" s="7"/>
      <c r="C67" s="8"/>
      <c r="D67" s="8"/>
      <c r="E67" s="9"/>
      <c r="K67" s="7"/>
      <c r="L67" s="8"/>
      <c r="M67" s="8"/>
      <c r="N67" s="9"/>
    </row>
    <row r="68" spans="2:14" x14ac:dyDescent="0.25">
      <c r="B68" s="10">
        <v>42095</v>
      </c>
      <c r="C68" s="11">
        <v>11979.6622815351</v>
      </c>
      <c r="D68" s="11">
        <v>11486.130317405001</v>
      </c>
      <c r="E68" s="12">
        <f>+(C68-D68)/C68</f>
        <v>4.1197485582778644E-2</v>
      </c>
      <c r="K68" s="10">
        <v>41730</v>
      </c>
      <c r="L68" s="11">
        <v>11855.372585700001</v>
      </c>
      <c r="M68" s="11">
        <v>11325.087035750001</v>
      </c>
      <c r="N68" s="12">
        <f>+(L68-M68)/L68</f>
        <v>4.4729555829365726E-2</v>
      </c>
    </row>
    <row r="69" spans="2:14" x14ac:dyDescent="0.25">
      <c r="B69" s="10"/>
      <c r="C69" s="14"/>
      <c r="D69" s="14"/>
      <c r="E69" s="12"/>
      <c r="K69" s="10"/>
      <c r="L69" s="14"/>
      <c r="M69" s="14"/>
      <c r="N69" s="12"/>
    </row>
    <row r="70" spans="2:14" x14ac:dyDescent="0.25">
      <c r="B70" s="10">
        <v>42132</v>
      </c>
      <c r="C70" s="11">
        <v>12678.620991838399</v>
      </c>
      <c r="D70" s="11">
        <v>12186.922682042001</v>
      </c>
      <c r="E70" s="12">
        <f>+(C70-D70)/C70</f>
        <v>3.8781686913183941E-2</v>
      </c>
      <c r="K70" s="10">
        <v>41767</v>
      </c>
      <c r="L70" s="11">
        <v>12162.5324965</v>
      </c>
      <c r="M70" s="11">
        <v>11628.563056000001</v>
      </c>
      <c r="N70" s="12">
        <f>+(L70-M70)/L70</f>
        <v>4.3902817168518064E-2</v>
      </c>
    </row>
    <row r="71" spans="2:14" x14ac:dyDescent="0.25">
      <c r="B71" s="10"/>
      <c r="C71" s="14"/>
      <c r="D71" s="14"/>
      <c r="E71" s="12"/>
      <c r="K71" s="10"/>
      <c r="L71" s="14"/>
      <c r="M71" s="14"/>
      <c r="N71" s="12"/>
    </row>
    <row r="72" spans="2:14" x14ac:dyDescent="0.25">
      <c r="B72" s="10">
        <v>42163</v>
      </c>
      <c r="C72" s="11">
        <v>10940.523065523101</v>
      </c>
      <c r="D72" s="11">
        <v>10498.426565977299</v>
      </c>
      <c r="E72" s="12">
        <f>+(C72-D72)/C72</f>
        <v>4.0409082536371731E-2</v>
      </c>
      <c r="K72" s="10">
        <v>41798</v>
      </c>
      <c r="L72" s="11">
        <v>11701.663351403</v>
      </c>
      <c r="M72" s="11">
        <v>11166.396997264799</v>
      </c>
      <c r="N72" s="12">
        <f>+(L72-M72)/L72</f>
        <v>4.5742757936547855E-2</v>
      </c>
    </row>
    <row r="73" spans="2:14" x14ac:dyDescent="0.25">
      <c r="B73" s="10"/>
      <c r="C73" s="14"/>
      <c r="D73" s="14"/>
      <c r="E73" s="12"/>
      <c r="K73" s="10"/>
      <c r="L73" s="14"/>
      <c r="M73" s="14"/>
      <c r="N73" s="12"/>
    </row>
    <row r="74" spans="2:14" x14ac:dyDescent="0.25">
      <c r="B74" s="10">
        <v>42194</v>
      </c>
      <c r="C74" s="11">
        <v>11985.823429606</v>
      </c>
      <c r="D74" s="11">
        <v>11533.168064543001</v>
      </c>
      <c r="E74" s="12">
        <f>+(C74-D74)/C74</f>
        <v>3.7765896329233606E-2</v>
      </c>
      <c r="K74" s="10">
        <v>41829</v>
      </c>
      <c r="L74" s="11">
        <v>10897.582439807</v>
      </c>
      <c r="M74" s="11">
        <v>10502.2557557</v>
      </c>
      <c r="N74" s="12">
        <f>+(L74-M74)/L74</f>
        <v>3.6276549068620878E-2</v>
      </c>
    </row>
    <row r="75" spans="2:14" x14ac:dyDescent="0.25">
      <c r="B75" s="10"/>
      <c r="C75" s="11"/>
      <c r="D75" s="11"/>
      <c r="E75" s="12"/>
      <c r="K75" s="10"/>
      <c r="L75" s="11"/>
      <c r="M75" s="11"/>
      <c r="N75" s="12"/>
    </row>
    <row r="76" spans="2:14" x14ac:dyDescent="0.25">
      <c r="B76" s="10">
        <v>42225</v>
      </c>
      <c r="C76" s="11">
        <v>11529.160399079499</v>
      </c>
      <c r="D76" s="11">
        <v>11061.044502216801</v>
      </c>
      <c r="E76" s="12">
        <f>+(C76-D76)/C76</f>
        <v>4.060277424018436E-2</v>
      </c>
      <c r="K76" s="10">
        <v>41860</v>
      </c>
      <c r="L76" s="11">
        <v>10422.91</v>
      </c>
      <c r="M76" s="11">
        <v>10030.799999999999</v>
      </c>
      <c r="N76" s="12">
        <f>+(L76-M76)/L76</f>
        <v>3.7620012069566042E-2</v>
      </c>
    </row>
    <row r="77" spans="2:14" x14ac:dyDescent="0.25">
      <c r="B77" s="10"/>
      <c r="C77" s="11"/>
      <c r="D77" s="11"/>
      <c r="E77" s="12"/>
      <c r="K77" s="10"/>
      <c r="L77" s="11"/>
      <c r="M77" s="11"/>
      <c r="N77" s="12"/>
    </row>
    <row r="78" spans="2:14" x14ac:dyDescent="0.25">
      <c r="B78" s="10">
        <v>42258</v>
      </c>
      <c r="C78" s="11">
        <v>11244.536190250101</v>
      </c>
      <c r="D78" s="11">
        <v>10802.279562571201</v>
      </c>
      <c r="E78" s="12">
        <f>+(C78-D78)/C78</f>
        <v>3.9330802106570799E-2</v>
      </c>
      <c r="K78" s="10">
        <v>41893</v>
      </c>
      <c r="L78" s="11">
        <v>10562.97</v>
      </c>
      <c r="M78" s="11">
        <v>10193.950000000001</v>
      </c>
      <c r="N78" s="12">
        <f>+(L78-M78)/L78</f>
        <v>3.4935250218451688E-2</v>
      </c>
    </row>
    <row r="79" spans="2:14" x14ac:dyDescent="0.25">
      <c r="B79" s="15"/>
      <c r="C79" s="11"/>
      <c r="D79" s="11"/>
      <c r="E79" s="12"/>
      <c r="K79" s="15"/>
      <c r="L79" s="11"/>
      <c r="M79" s="11"/>
      <c r="N79" s="12"/>
    </row>
    <row r="80" spans="2:14" x14ac:dyDescent="0.25">
      <c r="B80" s="10">
        <v>42288</v>
      </c>
      <c r="C80" s="11">
        <v>12932.719614318001</v>
      </c>
      <c r="D80" s="11">
        <v>12407.682732437201</v>
      </c>
      <c r="E80" s="12">
        <f>+(C80-D80)/C80</f>
        <v>4.0597561652811538E-2</v>
      </c>
      <c r="K80" s="10">
        <v>41923</v>
      </c>
      <c r="L80" s="11">
        <v>12017.75</v>
      </c>
      <c r="M80" s="11">
        <v>11530.29</v>
      </c>
      <c r="N80" s="12">
        <f>+(L80-M80)/L80</f>
        <v>4.0561669197645076E-2</v>
      </c>
    </row>
    <row r="81" spans="2:14" x14ac:dyDescent="0.25">
      <c r="B81" s="15"/>
      <c r="C81" s="11"/>
      <c r="D81" s="11"/>
      <c r="E81" s="12"/>
      <c r="K81" s="15"/>
      <c r="L81" s="11"/>
      <c r="M81" s="11"/>
      <c r="N81" s="12"/>
    </row>
    <row r="82" spans="2:14" x14ac:dyDescent="0.25">
      <c r="B82" s="10">
        <v>42319</v>
      </c>
      <c r="C82" s="11">
        <v>11825.320752047</v>
      </c>
      <c r="D82" s="11">
        <v>11386.2515122108</v>
      </c>
      <c r="E82" s="12">
        <f>+(C82-D82)/C82</f>
        <v>3.7129583970075097E-2</v>
      </c>
      <c r="K82" s="10">
        <v>41954</v>
      </c>
      <c r="L82" s="11">
        <v>11525.7</v>
      </c>
      <c r="M82" s="11">
        <v>11085.13</v>
      </c>
      <c r="N82" s="12">
        <f>+(L82-M82)/L82</f>
        <v>3.8225010194608701E-2</v>
      </c>
    </row>
    <row r="83" spans="2:14" x14ac:dyDescent="0.25">
      <c r="B83" s="14"/>
      <c r="C83" s="11"/>
      <c r="D83" s="11"/>
      <c r="E83" s="12"/>
      <c r="K83" s="14"/>
      <c r="L83" s="11"/>
      <c r="M83" s="11"/>
      <c r="N83" s="12"/>
    </row>
    <row r="84" spans="2:14" x14ac:dyDescent="0.25">
      <c r="B84" s="10">
        <v>42349</v>
      </c>
      <c r="C84" s="11">
        <v>11719.0006851493</v>
      </c>
      <c r="D84" s="11">
        <v>11298.2429988001</v>
      </c>
      <c r="E84" s="12">
        <f>+(C84-D84)/C84</f>
        <v>3.5903887853031474E-2</v>
      </c>
      <c r="K84" s="10">
        <v>41984</v>
      </c>
      <c r="L84" s="11">
        <v>11408.55</v>
      </c>
      <c r="M84" s="11">
        <v>10991.43</v>
      </c>
      <c r="N84" s="12">
        <f>+(L84-M84)/L84</f>
        <v>3.6562052145101616E-2</v>
      </c>
    </row>
    <row r="85" spans="2:14" x14ac:dyDescent="0.25">
      <c r="B85" s="14"/>
      <c r="C85" s="11"/>
      <c r="D85" s="11"/>
      <c r="E85" s="12"/>
      <c r="K85" s="14"/>
      <c r="L85" s="11"/>
      <c r="M85" s="11"/>
      <c r="N85" s="12"/>
    </row>
    <row r="86" spans="2:14" x14ac:dyDescent="0.25">
      <c r="B86" s="10">
        <v>42380</v>
      </c>
      <c r="C86" s="11">
        <v>11348.277149497901</v>
      </c>
      <c r="D86" s="11">
        <v>10909.260881635801</v>
      </c>
      <c r="E86" s="12">
        <f>+(C86-D86)/C86</f>
        <v>3.8685719610004769E-2</v>
      </c>
      <c r="K86" s="10">
        <v>42015</v>
      </c>
      <c r="L86" s="11">
        <v>10898.69</v>
      </c>
      <c r="M86" s="11">
        <v>10474.39</v>
      </c>
      <c r="N86" s="12">
        <f>+(L86-M86)/L86</f>
        <v>3.8931284402070436E-2</v>
      </c>
    </row>
    <row r="87" spans="2:14" x14ac:dyDescent="0.25">
      <c r="B87" s="14"/>
      <c r="C87" s="11"/>
      <c r="D87" s="11"/>
      <c r="E87" s="12"/>
      <c r="K87" s="14"/>
      <c r="L87" s="11"/>
      <c r="M87" s="11"/>
      <c r="N87" s="12"/>
    </row>
    <row r="88" spans="2:14" x14ac:dyDescent="0.25">
      <c r="B88" s="10">
        <v>42411</v>
      </c>
      <c r="C88" s="11">
        <v>11135.6026813261</v>
      </c>
      <c r="D88" s="11">
        <v>10716.825734088001</v>
      </c>
      <c r="E88" s="12">
        <f>+(C88-D88)/C88</f>
        <v>3.7607030281384651E-2</v>
      </c>
      <c r="K88" s="10">
        <v>42046</v>
      </c>
      <c r="L88" s="11">
        <v>10515.5392335825</v>
      </c>
      <c r="M88" s="11">
        <v>10155.98</v>
      </c>
      <c r="N88" s="12">
        <f>+(L88-M88)/L88</f>
        <v>3.4193133190375008E-2</v>
      </c>
    </row>
    <row r="89" spans="2:14" x14ac:dyDescent="0.25">
      <c r="B89" s="14"/>
      <c r="C89" s="14"/>
      <c r="D89" s="14"/>
      <c r="E89" s="14"/>
      <c r="K89" s="14"/>
      <c r="L89" s="14"/>
      <c r="M89" s="14"/>
      <c r="N89" s="14"/>
    </row>
    <row r="90" spans="2:14" x14ac:dyDescent="0.25">
      <c r="B90" s="10">
        <v>42440</v>
      </c>
      <c r="C90" s="11">
        <v>12447.0001606854</v>
      </c>
      <c r="D90" s="11">
        <v>11929.1016966023</v>
      </c>
      <c r="E90" s="12">
        <f>+(C90-D90)/C90</f>
        <v>4.1608295765827488E-2</v>
      </c>
      <c r="K90" s="10">
        <v>42074</v>
      </c>
      <c r="L90" s="11">
        <v>11403.22</v>
      </c>
      <c r="M90" s="11">
        <v>11023.11</v>
      </c>
      <c r="N90" s="12">
        <f>+(L90-M90)/L90</f>
        <v>3.3333567185408926E-2</v>
      </c>
    </row>
    <row r="91" spans="2:14" x14ac:dyDescent="0.25">
      <c r="B91" s="34" t="s">
        <v>9</v>
      </c>
      <c r="C91" s="35">
        <f>SUM(C68:C90)</f>
        <v>141766.24740085588</v>
      </c>
      <c r="D91" s="35">
        <f>SUM(D68:D90)</f>
        <v>136215.3372505295</v>
      </c>
      <c r="E91" s="36">
        <f>(C91-D91)/C91</f>
        <v>3.9155371973913652E-2</v>
      </c>
      <c r="K91" s="34" t="s">
        <v>9</v>
      </c>
      <c r="L91" s="35">
        <f>SUM(L68:L90)</f>
        <v>135372.4801069925</v>
      </c>
      <c r="M91" s="35">
        <f>SUM(M68:M90)</f>
        <v>130107.38284471478</v>
      </c>
      <c r="N91" s="37">
        <f>(L91-M91)/L91</f>
        <v>3.8893409193038464E-2</v>
      </c>
    </row>
    <row r="94" spans="2:14" x14ac:dyDescent="0.25">
      <c r="B94" s="2" t="s">
        <v>17</v>
      </c>
      <c r="C94" s="2"/>
      <c r="D94" s="2"/>
      <c r="E94" s="2"/>
      <c r="K94" s="2" t="s">
        <v>18</v>
      </c>
      <c r="L94" s="2"/>
      <c r="M94" s="2"/>
      <c r="N94" s="2"/>
    </row>
    <row r="95" spans="2:14" ht="15" customHeight="1" x14ac:dyDescent="0.25">
      <c r="B95" s="3" t="s">
        <v>3</v>
      </c>
      <c r="C95" s="4" t="s">
        <v>4</v>
      </c>
      <c r="D95" s="4" t="s">
        <v>5</v>
      </c>
      <c r="E95" s="3" t="s">
        <v>16</v>
      </c>
      <c r="K95" s="3" t="s">
        <v>3</v>
      </c>
      <c r="L95" s="4" t="s">
        <v>4</v>
      </c>
      <c r="M95" s="4" t="s">
        <v>5</v>
      </c>
      <c r="N95" s="3" t="s">
        <v>16</v>
      </c>
    </row>
    <row r="96" spans="2:14" x14ac:dyDescent="0.25">
      <c r="B96" s="3"/>
      <c r="C96" s="4"/>
      <c r="D96" s="4"/>
      <c r="E96" s="3"/>
      <c r="K96" s="3"/>
      <c r="L96" s="4"/>
      <c r="M96" s="4"/>
      <c r="N96" s="3"/>
    </row>
    <row r="97" spans="2:14" x14ac:dyDescent="0.25">
      <c r="B97" s="7"/>
      <c r="C97" s="8"/>
      <c r="D97" s="8"/>
      <c r="E97" s="9"/>
      <c r="K97" s="7"/>
      <c r="L97" s="8"/>
      <c r="M97" s="8"/>
      <c r="N97" s="9"/>
    </row>
    <row r="98" spans="2:14" x14ac:dyDescent="0.25">
      <c r="B98" s="10">
        <v>41371</v>
      </c>
      <c r="C98" s="11">
        <v>10584.359114000001</v>
      </c>
      <c r="D98" s="11">
        <v>10157.868716999999</v>
      </c>
      <c r="E98" s="12">
        <f>(C98-D98)/C98</f>
        <v>4.0294399727601814E-2</v>
      </c>
      <c r="K98" s="10">
        <v>41006</v>
      </c>
      <c r="L98" s="11">
        <v>10748.882447</v>
      </c>
      <c r="M98" s="11">
        <v>10277.395505</v>
      </c>
      <c r="N98" s="12">
        <f>(L98-M98)/L98</f>
        <v>4.3863810430970984E-2</v>
      </c>
    </row>
    <row r="99" spans="2:14" x14ac:dyDescent="0.25">
      <c r="B99" s="10"/>
      <c r="C99" s="14"/>
      <c r="D99" s="14"/>
      <c r="E99" s="14"/>
      <c r="K99" s="10"/>
      <c r="L99" s="14"/>
      <c r="M99" s="14"/>
      <c r="N99" s="14"/>
    </row>
    <row r="100" spans="2:14" x14ac:dyDescent="0.25">
      <c r="B100" s="10">
        <v>41402</v>
      </c>
      <c r="C100" s="11">
        <v>11045.253425999999</v>
      </c>
      <c r="D100" s="11">
        <v>10602.773313</v>
      </c>
      <c r="E100" s="12">
        <f>(C100-D100)/C100</f>
        <v>4.0060657364223311E-2</v>
      </c>
      <c r="K100" s="10">
        <v>41037</v>
      </c>
      <c r="L100" s="11">
        <v>11053.972467908001</v>
      </c>
      <c r="M100" s="11">
        <v>10610.749599000001</v>
      </c>
      <c r="N100" s="12">
        <f>(L100-M100)/L100</f>
        <v>4.0096252292537285E-2</v>
      </c>
    </row>
    <row r="101" spans="2:14" x14ac:dyDescent="0.25">
      <c r="B101" s="10"/>
      <c r="C101" s="14"/>
      <c r="D101" s="14"/>
      <c r="E101" s="14"/>
      <c r="K101" s="10"/>
      <c r="L101" s="14"/>
      <c r="M101" s="14"/>
      <c r="N101" s="14"/>
    </row>
    <row r="102" spans="2:14" x14ac:dyDescent="0.25">
      <c r="B102" s="10">
        <v>41433</v>
      </c>
      <c r="C102" s="11">
        <v>9242.70980194</v>
      </c>
      <c r="D102" s="11">
        <v>8848.3760129999991</v>
      </c>
      <c r="E102" s="12">
        <f>(C102-D102)/C102</f>
        <v>4.2664304883534496E-2</v>
      </c>
      <c r="K102" s="10">
        <v>41068</v>
      </c>
      <c r="L102" s="11">
        <v>10059.606679037001</v>
      </c>
      <c r="M102" s="11">
        <v>9657.2143070000002</v>
      </c>
      <c r="N102" s="12">
        <f>(L102-M102)/L102</f>
        <v>4.0000805685130529E-2</v>
      </c>
    </row>
    <row r="103" spans="2:14" x14ac:dyDescent="0.25">
      <c r="B103" s="10"/>
      <c r="C103" s="14"/>
      <c r="D103" s="14"/>
      <c r="E103" s="14"/>
      <c r="K103" s="10"/>
      <c r="L103" s="14"/>
      <c r="M103" s="14"/>
      <c r="N103" s="14"/>
    </row>
    <row r="104" spans="2:14" x14ac:dyDescent="0.25">
      <c r="B104" s="10">
        <v>41464</v>
      </c>
      <c r="C104" s="11">
        <v>9179.6813559999991</v>
      </c>
      <c r="D104" s="11">
        <v>8795.6418890000004</v>
      </c>
      <c r="E104" s="12">
        <f>(C104-D104)/C104</f>
        <v>4.1835816746404145E-2</v>
      </c>
      <c r="K104" s="10">
        <v>41099</v>
      </c>
      <c r="L104" s="11">
        <v>9397.8391711109998</v>
      </c>
      <c r="M104" s="11">
        <v>9004.7481677329506</v>
      </c>
      <c r="N104" s="12">
        <f>(L104-M104)/L104</f>
        <v>4.1827807033175533E-2</v>
      </c>
    </row>
    <row r="105" spans="2:14" x14ac:dyDescent="0.25">
      <c r="B105" s="10"/>
      <c r="C105" s="11"/>
      <c r="D105" s="11"/>
      <c r="E105" s="12"/>
      <c r="K105" s="10"/>
      <c r="L105" s="11"/>
      <c r="M105" s="11"/>
      <c r="N105" s="12"/>
    </row>
    <row r="106" spans="2:14" x14ac:dyDescent="0.25">
      <c r="B106" s="10">
        <v>41495</v>
      </c>
      <c r="C106" s="11">
        <v>9407.4892830000008</v>
      </c>
      <c r="D106" s="11">
        <v>9021.1876510000002</v>
      </c>
      <c r="E106" s="12">
        <f>(C106-D106)/C106</f>
        <v>4.1063201921268729E-2</v>
      </c>
      <c r="K106" s="10">
        <v>41130</v>
      </c>
      <c r="L106" s="11">
        <v>9434.4614460320008</v>
      </c>
      <c r="M106" s="11">
        <v>9045.0993904316801</v>
      </c>
      <c r="N106" s="12">
        <f>(L106-M106)/L106</f>
        <v>4.1270194152320243E-2</v>
      </c>
    </row>
    <row r="107" spans="2:14" x14ac:dyDescent="0.25">
      <c r="B107" s="10"/>
      <c r="C107" s="11"/>
      <c r="D107" s="11"/>
      <c r="E107" s="12"/>
      <c r="K107" s="10"/>
      <c r="L107" s="11"/>
      <c r="M107" s="11"/>
      <c r="N107" s="12"/>
    </row>
    <row r="108" spans="2:14" x14ac:dyDescent="0.25">
      <c r="B108" s="10">
        <v>41528</v>
      </c>
      <c r="C108" s="11">
        <v>9579.5797930000008</v>
      </c>
      <c r="D108" s="11">
        <v>9178.4832929999993</v>
      </c>
      <c r="E108" s="12">
        <f>(C108-D108)/C108</f>
        <v>4.1869947186315114E-2</v>
      </c>
      <c r="K108" s="10">
        <v>41163</v>
      </c>
      <c r="L108" s="11">
        <v>9285.7976794229999</v>
      </c>
      <c r="M108" s="11">
        <v>8918.2212823030604</v>
      </c>
      <c r="N108" s="12">
        <f>(L108-M108)/L108</f>
        <v>3.9584794953531642E-2</v>
      </c>
    </row>
    <row r="109" spans="2:14" x14ac:dyDescent="0.25">
      <c r="B109" s="15"/>
      <c r="C109" s="11"/>
      <c r="D109" s="11"/>
      <c r="E109" s="12"/>
      <c r="K109" s="15"/>
      <c r="L109" s="11"/>
      <c r="M109" s="11"/>
      <c r="N109" s="12"/>
    </row>
    <row r="110" spans="2:14" x14ac:dyDescent="0.25">
      <c r="B110" s="10">
        <v>41558</v>
      </c>
      <c r="C110" s="11">
        <v>10254.369674</v>
      </c>
      <c r="D110" s="11">
        <v>9812.2253976991815</v>
      </c>
      <c r="E110" s="12">
        <f>(C110-D110)/C110</f>
        <v>4.311764548745272E-2</v>
      </c>
      <c r="K110" s="10">
        <v>41193</v>
      </c>
      <c r="L110" s="11">
        <v>10206.921624721999</v>
      </c>
      <c r="M110" s="11">
        <v>9752.6959360000001</v>
      </c>
      <c r="N110" s="12">
        <f>(L110-M110)/L110</f>
        <v>4.4501731807348004E-2</v>
      </c>
    </row>
    <row r="111" spans="2:14" x14ac:dyDescent="0.25">
      <c r="B111" s="15"/>
      <c r="C111" s="11"/>
      <c r="D111" s="11"/>
      <c r="E111" s="12"/>
      <c r="K111" s="15"/>
      <c r="L111" s="11"/>
      <c r="M111" s="11"/>
      <c r="N111" s="12"/>
    </row>
    <row r="112" spans="2:14" x14ac:dyDescent="0.25">
      <c r="B112" s="10">
        <v>41589</v>
      </c>
      <c r="C112" s="11">
        <v>10189.864066</v>
      </c>
      <c r="D112" s="11">
        <v>9789.6514139999999</v>
      </c>
      <c r="E112" s="12">
        <f>(C112-D112)/C112</f>
        <v>3.9275563384144577E-2</v>
      </c>
      <c r="K112" s="10">
        <v>41224</v>
      </c>
      <c r="L112" s="11">
        <v>9925.2952349999996</v>
      </c>
      <c r="M112" s="11">
        <v>9523.6350079999993</v>
      </c>
      <c r="N112" s="12">
        <f>(L112-M112)/L112</f>
        <v>4.0468340486599169E-2</v>
      </c>
    </row>
    <row r="113" spans="2:14" x14ac:dyDescent="0.25">
      <c r="B113" s="14"/>
      <c r="C113" s="11"/>
      <c r="D113" s="11"/>
      <c r="E113" s="12"/>
      <c r="K113" s="14"/>
      <c r="L113" s="11"/>
      <c r="M113" s="11"/>
      <c r="N113" s="12"/>
    </row>
    <row r="114" spans="2:14" x14ac:dyDescent="0.25">
      <c r="B114" s="10">
        <v>41619</v>
      </c>
      <c r="C114" s="11">
        <v>10749.507146</v>
      </c>
      <c r="D114" s="11">
        <v>10385.218494999999</v>
      </c>
      <c r="E114" s="12">
        <f>(C114-D114)/C114</f>
        <v>3.3888870071178682E-2</v>
      </c>
      <c r="K114" s="10">
        <v>41254</v>
      </c>
      <c r="L114" s="11">
        <v>10321.097648000001</v>
      </c>
      <c r="M114" s="11">
        <v>9905.2291960000002</v>
      </c>
      <c r="N114" s="12">
        <f>(L114-M114)/L114</f>
        <v>4.0293045001912824E-2</v>
      </c>
    </row>
    <row r="115" spans="2:14" x14ac:dyDescent="0.25">
      <c r="B115" s="14"/>
      <c r="C115" s="11"/>
      <c r="D115" s="11"/>
      <c r="E115" s="12"/>
      <c r="K115" s="14"/>
      <c r="L115" s="11"/>
      <c r="M115" s="11"/>
      <c r="N115" s="12"/>
    </row>
    <row r="116" spans="2:14" x14ac:dyDescent="0.25">
      <c r="B116" s="10">
        <v>41650</v>
      </c>
      <c r="C116" s="11">
        <v>10909.223784</v>
      </c>
      <c r="D116" s="11">
        <v>10481.532216</v>
      </c>
      <c r="E116" s="12">
        <f>(C116-D116)/C116</f>
        <v>3.9204582880339622E-2</v>
      </c>
      <c r="K116" s="10">
        <v>41285</v>
      </c>
      <c r="L116" s="11">
        <v>10060.789961</v>
      </c>
      <c r="M116" s="11">
        <v>9660.7784879999999</v>
      </c>
      <c r="N116" s="12">
        <f>(L116-M116)/L116</f>
        <v>3.975944975997104E-2</v>
      </c>
    </row>
    <row r="117" spans="2:14" x14ac:dyDescent="0.25">
      <c r="B117" s="14"/>
      <c r="C117" s="11"/>
      <c r="D117" s="11"/>
      <c r="E117" s="12"/>
      <c r="K117" s="14"/>
      <c r="L117" s="11"/>
      <c r="M117" s="11"/>
      <c r="N117" s="12"/>
    </row>
    <row r="118" spans="2:14" x14ac:dyDescent="0.25">
      <c r="B118" s="10">
        <v>41681</v>
      </c>
      <c r="C118" s="11">
        <v>10144.319271001999</v>
      </c>
      <c r="D118" s="11">
        <v>9699.0072810000001</v>
      </c>
      <c r="E118" s="12">
        <f>(C118-D118)/C118</f>
        <v>4.3897671012282105E-2</v>
      </c>
      <c r="K118" s="10">
        <v>41316</v>
      </c>
      <c r="L118" s="11">
        <v>9146.496991</v>
      </c>
      <c r="M118" s="11">
        <v>8774.4563699999999</v>
      </c>
      <c r="N118" s="12">
        <f>(L118-M118)/L118</f>
        <v>4.067574956467835E-2</v>
      </c>
    </row>
    <row r="119" spans="2:14" x14ac:dyDescent="0.25">
      <c r="B119" s="14"/>
      <c r="C119" s="14"/>
      <c r="D119" s="14"/>
      <c r="E119" s="14"/>
      <c r="K119" s="14"/>
      <c r="L119" s="14"/>
      <c r="M119" s="14"/>
      <c r="N119" s="14"/>
    </row>
    <row r="120" spans="2:14" x14ac:dyDescent="0.25">
      <c r="B120" s="10">
        <v>41709</v>
      </c>
      <c r="C120" s="11">
        <v>11004.97709</v>
      </c>
      <c r="D120" s="11">
        <v>10517.165657</v>
      </c>
      <c r="E120" s="12">
        <f>(C120-D120)/C120</f>
        <v>4.4326437848131929E-2</v>
      </c>
      <c r="K120" s="10">
        <v>41344</v>
      </c>
      <c r="L120" s="11">
        <v>10670.373809000001</v>
      </c>
      <c r="M120" s="11">
        <v>10220.702362</v>
      </c>
      <c r="N120" s="12">
        <f>(L120-M120)/L120</f>
        <v>4.2142051913937835E-2</v>
      </c>
    </row>
    <row r="121" spans="2:14" x14ac:dyDescent="0.25">
      <c r="B121" s="34" t="s">
        <v>9</v>
      </c>
      <c r="C121" s="35">
        <f>SUM(C98:C120)</f>
        <v>122291.333804942</v>
      </c>
      <c r="D121" s="35">
        <f>SUM(D98:D120)</f>
        <v>117289.13133669918</v>
      </c>
      <c r="E121" s="37">
        <f>(C121-D121)/C121</f>
        <v>4.0903981603647117E-2</v>
      </c>
      <c r="K121" s="34" t="s">
        <v>9</v>
      </c>
      <c r="L121" s="35">
        <f>SUM(L98:L120)</f>
        <v>120311.53515923298</v>
      </c>
      <c r="M121" s="35">
        <f>SUM(M98:M120)</f>
        <v>115350.92561146768</v>
      </c>
      <c r="N121" s="37">
        <f>(L121-M121)/L121</f>
        <v>4.1231371050164937E-2</v>
      </c>
    </row>
    <row r="127" spans="2:14" x14ac:dyDescent="0.25">
      <c r="B127" s="2" t="s">
        <v>19</v>
      </c>
      <c r="C127" s="2"/>
      <c r="D127" s="2"/>
      <c r="E127" s="2"/>
      <c r="G127" s="38"/>
      <c r="H127" s="38"/>
      <c r="I127" s="38"/>
      <c r="K127" s="2" t="s">
        <v>20</v>
      </c>
      <c r="L127" s="2"/>
      <c r="M127" s="2"/>
      <c r="N127" s="2"/>
    </row>
    <row r="128" spans="2:14" ht="15" customHeight="1" x14ac:dyDescent="0.25">
      <c r="B128" s="3" t="s">
        <v>3</v>
      </c>
      <c r="C128" s="4" t="s">
        <v>4</v>
      </c>
      <c r="D128" s="4" t="s">
        <v>5</v>
      </c>
      <c r="E128" s="3" t="s">
        <v>16</v>
      </c>
      <c r="G128" s="3" t="s">
        <v>3</v>
      </c>
      <c r="H128" s="5" t="s">
        <v>21</v>
      </c>
      <c r="I128" s="4" t="s">
        <v>4</v>
      </c>
      <c r="K128" s="3" t="s">
        <v>3</v>
      </c>
      <c r="L128" s="4" t="s">
        <v>4</v>
      </c>
      <c r="M128" s="4" t="s">
        <v>5</v>
      </c>
      <c r="N128" s="3" t="s">
        <v>16</v>
      </c>
    </row>
    <row r="129" spans="2:15" x14ac:dyDescent="0.25">
      <c r="B129" s="3"/>
      <c r="C129" s="4"/>
      <c r="D129" s="4"/>
      <c r="E129" s="3"/>
      <c r="G129" s="3"/>
      <c r="H129" s="6"/>
      <c r="I129" s="4"/>
      <c r="K129" s="3"/>
      <c r="L129" s="4"/>
      <c r="M129" s="4"/>
      <c r="N129" s="3"/>
    </row>
    <row r="130" spans="2:15" x14ac:dyDescent="0.25">
      <c r="B130" s="7"/>
      <c r="C130" s="8"/>
      <c r="D130" s="8"/>
      <c r="E130" s="9"/>
      <c r="G130" s="7"/>
      <c r="H130" s="7"/>
      <c r="I130" s="8"/>
      <c r="K130" s="7"/>
      <c r="L130" s="8"/>
      <c r="M130" s="8"/>
      <c r="N130" s="9"/>
    </row>
    <row r="131" spans="2:15" x14ac:dyDescent="0.25">
      <c r="B131" s="10">
        <v>40640</v>
      </c>
      <c r="C131" s="11">
        <v>10298.799047</v>
      </c>
      <c r="D131" s="11">
        <v>9852.2833489999994</v>
      </c>
      <c r="E131" s="12">
        <f>(C131-D131)/C131</f>
        <v>4.3356093847667546E-2</v>
      </c>
      <c r="F131" s="39"/>
      <c r="G131" s="40">
        <v>39910</v>
      </c>
      <c r="H131" s="41">
        <v>1377</v>
      </c>
      <c r="I131" s="42">
        <f>+L131-H131</f>
        <v>8188.6087110000008</v>
      </c>
      <c r="K131" s="10">
        <v>40275</v>
      </c>
      <c r="L131" s="11">
        <v>9565.6087110000008</v>
      </c>
      <c r="M131" s="11">
        <v>9133.7073120000005</v>
      </c>
      <c r="N131" s="12">
        <f>(L131-M131)/L131</f>
        <v>4.5151480898788385E-2</v>
      </c>
    </row>
    <row r="132" spans="2:15" x14ac:dyDescent="0.25">
      <c r="B132" s="10"/>
      <c r="C132" s="14"/>
      <c r="D132" s="14"/>
      <c r="E132" s="14"/>
      <c r="F132" s="39"/>
      <c r="G132" s="40"/>
      <c r="H132" s="40"/>
      <c r="I132" s="42"/>
      <c r="K132" s="10"/>
      <c r="L132" s="11"/>
      <c r="M132" s="11"/>
      <c r="N132" s="12"/>
      <c r="O132" s="39"/>
    </row>
    <row r="133" spans="2:15" x14ac:dyDescent="0.25">
      <c r="B133" s="10">
        <v>40671</v>
      </c>
      <c r="C133" s="11">
        <v>10582.791977999999</v>
      </c>
      <c r="D133" s="11">
        <v>10112.717788</v>
      </c>
      <c r="E133" s="12">
        <f>(C133-D133)/C133</f>
        <v>4.4418730990575216E-2</v>
      </c>
      <c r="F133" s="39"/>
      <c r="G133" s="40">
        <v>39941</v>
      </c>
      <c r="H133" s="41">
        <v>1374</v>
      </c>
      <c r="I133" s="42">
        <f>+L133-H133</f>
        <v>8242.8771410000008</v>
      </c>
      <c r="K133" s="10">
        <v>40306</v>
      </c>
      <c r="L133" s="11">
        <v>9616.8771410000008</v>
      </c>
      <c r="M133" s="11">
        <v>9201.7105570000003</v>
      </c>
      <c r="N133" s="12">
        <f>(L133-M133)/L133</f>
        <v>4.3170623676786396E-2</v>
      </c>
      <c r="O133" s="39"/>
    </row>
    <row r="134" spans="2:15" x14ac:dyDescent="0.25">
      <c r="B134" s="10"/>
      <c r="C134" s="14"/>
      <c r="D134" s="14"/>
      <c r="E134" s="14"/>
      <c r="F134" s="39"/>
      <c r="G134" s="40"/>
      <c r="H134" s="41"/>
      <c r="I134" s="42"/>
      <c r="K134" s="10"/>
      <c r="L134" s="11"/>
      <c r="M134" s="11"/>
      <c r="N134" s="12"/>
      <c r="O134" s="39"/>
    </row>
    <row r="135" spans="2:15" x14ac:dyDescent="0.25">
      <c r="B135" s="10">
        <v>40702</v>
      </c>
      <c r="C135" s="11">
        <v>9337.1388210000005</v>
      </c>
      <c r="D135" s="11">
        <v>8930.5083269999996</v>
      </c>
      <c r="E135" s="12">
        <f>(C135-D135)/C135</f>
        <v>4.3549796334339079E-2</v>
      </c>
      <c r="F135" s="39"/>
      <c r="G135" s="40">
        <v>39972</v>
      </c>
      <c r="H135" s="41">
        <v>1233</v>
      </c>
      <c r="I135" s="42">
        <f>+L135-H135</f>
        <v>7032.5460199999998</v>
      </c>
      <c r="K135" s="10">
        <v>40337</v>
      </c>
      <c r="L135" s="11">
        <v>8265.5460199999998</v>
      </c>
      <c r="M135" s="11">
        <v>7921.5775649999996</v>
      </c>
      <c r="N135" s="12">
        <f>(L135-M135)/L135</f>
        <v>4.1614728678263435E-2</v>
      </c>
      <c r="O135" s="39"/>
    </row>
    <row r="136" spans="2:15" x14ac:dyDescent="0.25">
      <c r="B136" s="10"/>
      <c r="C136" s="14"/>
      <c r="D136" s="14"/>
      <c r="E136" s="14"/>
      <c r="F136" s="39"/>
      <c r="G136" s="40"/>
      <c r="H136" s="41"/>
      <c r="I136" s="42"/>
      <c r="K136" s="10"/>
      <c r="L136" s="11"/>
      <c r="M136" s="11"/>
      <c r="N136" s="12"/>
      <c r="O136" s="39"/>
    </row>
    <row r="137" spans="2:15" x14ac:dyDescent="0.25">
      <c r="B137" s="10">
        <v>40733</v>
      </c>
      <c r="C137" s="11">
        <v>9089.0633109999999</v>
      </c>
      <c r="D137" s="11">
        <v>8708.7477760000002</v>
      </c>
      <c r="E137" s="12">
        <f>(C137-D137)/C137</f>
        <v>4.1843204518085431E-2</v>
      </c>
      <c r="F137" s="39"/>
      <c r="G137" s="40">
        <v>40003</v>
      </c>
      <c r="H137" s="41">
        <v>1226</v>
      </c>
      <c r="I137" s="42">
        <f>+L137-H137</f>
        <v>6745.4288980000001</v>
      </c>
      <c r="K137" s="10">
        <v>40368</v>
      </c>
      <c r="L137" s="11">
        <v>7971.4288980000001</v>
      </c>
      <c r="M137" s="11">
        <v>7627.0585410000003</v>
      </c>
      <c r="N137" s="12">
        <f>(L137-M137)/L137</f>
        <v>4.3200580649524568E-2</v>
      </c>
      <c r="O137" s="39"/>
    </row>
    <row r="138" spans="2:15" x14ac:dyDescent="0.25">
      <c r="B138" s="10"/>
      <c r="C138" s="11"/>
      <c r="D138" s="11"/>
      <c r="E138" s="12"/>
      <c r="F138" s="39"/>
      <c r="G138" s="40"/>
      <c r="H138" s="41"/>
      <c r="I138" s="42"/>
      <c r="K138" s="10"/>
      <c r="L138" s="11"/>
      <c r="M138" s="11"/>
      <c r="N138" s="12"/>
      <c r="O138" s="39"/>
    </row>
    <row r="139" spans="2:15" x14ac:dyDescent="0.25">
      <c r="B139" s="10">
        <v>40764</v>
      </c>
      <c r="C139" s="11">
        <v>9133.4342809589998</v>
      </c>
      <c r="D139" s="11">
        <v>8740.5335830000004</v>
      </c>
      <c r="E139" s="12">
        <f>(C139-D139)/C139</f>
        <v>4.3017849132401635E-2</v>
      </c>
      <c r="F139" s="39"/>
      <c r="G139" s="40">
        <v>40034</v>
      </c>
      <c r="H139" s="41">
        <v>1308</v>
      </c>
      <c r="I139" s="42">
        <f>+L139-H139</f>
        <v>6816.7243170000002</v>
      </c>
      <c r="K139" s="10">
        <v>40399</v>
      </c>
      <c r="L139" s="11">
        <v>8124.7243170000002</v>
      </c>
      <c r="M139" s="11">
        <v>7785.1659419999996</v>
      </c>
      <c r="N139" s="12">
        <f>(L139-M139)/L139</f>
        <v>4.1793218052890213E-2</v>
      </c>
      <c r="O139" s="39"/>
    </row>
    <row r="140" spans="2:15" x14ac:dyDescent="0.25">
      <c r="B140" s="10"/>
      <c r="C140" s="11"/>
      <c r="D140" s="11"/>
      <c r="E140" s="12"/>
      <c r="F140" s="39"/>
      <c r="G140" s="40"/>
      <c r="H140" s="41"/>
      <c r="I140" s="42"/>
      <c r="K140" s="10"/>
      <c r="L140" s="11"/>
      <c r="M140" s="11"/>
      <c r="N140" s="12"/>
      <c r="O140" s="39"/>
    </row>
    <row r="141" spans="2:15" x14ac:dyDescent="0.25">
      <c r="B141" s="10">
        <v>40797</v>
      </c>
      <c r="C141" s="11">
        <v>8977.9493889999994</v>
      </c>
      <c r="D141" s="11">
        <v>8611.6854380000004</v>
      </c>
      <c r="E141" s="12">
        <f>(C141-D141)/C141</f>
        <v>4.0795947396267844E-2</v>
      </c>
      <c r="F141" s="39"/>
      <c r="G141" s="40">
        <v>40065</v>
      </c>
      <c r="H141" s="41">
        <v>1225</v>
      </c>
      <c r="I141" s="42">
        <f>+L141-H141</f>
        <v>6895.189625</v>
      </c>
      <c r="K141" s="10">
        <v>40432</v>
      </c>
      <c r="L141" s="11">
        <v>8120.189625</v>
      </c>
      <c r="M141" s="11">
        <v>7781.1369679999998</v>
      </c>
      <c r="N141" s="12">
        <f>(L141-M141)/L141</f>
        <v>4.1754278244456662E-2</v>
      </c>
      <c r="O141" s="39"/>
    </row>
    <row r="142" spans="2:15" x14ac:dyDescent="0.25">
      <c r="B142" s="15"/>
      <c r="C142" s="11"/>
      <c r="D142" s="11"/>
      <c r="E142" s="12"/>
      <c r="F142" s="39"/>
      <c r="G142" s="40"/>
      <c r="H142" s="41"/>
      <c r="I142" s="42"/>
      <c r="K142" s="15"/>
      <c r="L142" s="43"/>
      <c r="M142" s="15"/>
      <c r="N142" s="15"/>
      <c r="O142" s="39"/>
    </row>
    <row r="143" spans="2:15" x14ac:dyDescent="0.25">
      <c r="B143" s="10">
        <v>40827</v>
      </c>
      <c r="C143" s="11">
        <v>9863.9325102000003</v>
      </c>
      <c r="D143" s="11">
        <v>9443.5941550000007</v>
      </c>
      <c r="E143" s="12">
        <f>(C143-D143)/C143</f>
        <v>4.2613669017437024E-2</v>
      </c>
      <c r="F143" s="39"/>
      <c r="G143" s="40">
        <v>40096</v>
      </c>
      <c r="H143" s="41">
        <v>1208</v>
      </c>
      <c r="I143" s="42">
        <f>+L143-H143</f>
        <v>7839.9015180000006</v>
      </c>
      <c r="K143" s="10">
        <v>40462</v>
      </c>
      <c r="L143" s="11">
        <v>9047.9015180000006</v>
      </c>
      <c r="M143" s="11">
        <v>8654.6837739999992</v>
      </c>
      <c r="N143" s="12">
        <f>(L143-M143)/L143</f>
        <v>4.3459551722322513E-2</v>
      </c>
      <c r="O143" s="39"/>
    </row>
    <row r="144" spans="2:15" x14ac:dyDescent="0.25">
      <c r="B144" s="15"/>
      <c r="C144" s="11"/>
      <c r="D144" s="11"/>
      <c r="E144" s="12"/>
      <c r="F144" s="39"/>
      <c r="G144" s="40"/>
      <c r="H144" s="41"/>
      <c r="I144" s="42"/>
      <c r="K144" s="15"/>
      <c r="L144" s="15"/>
      <c r="M144" s="15"/>
      <c r="N144" s="15"/>
      <c r="O144" s="39"/>
    </row>
    <row r="145" spans="2:15" x14ac:dyDescent="0.25">
      <c r="B145" s="10">
        <v>40858</v>
      </c>
      <c r="C145" s="11">
        <v>10052.7761238</v>
      </c>
      <c r="D145" s="11">
        <v>9588.1141790000001</v>
      </c>
      <c r="E145" s="12">
        <f>(C145-D145)/C145</f>
        <v>4.6222251354022553E-2</v>
      </c>
      <c r="F145" s="39"/>
      <c r="G145" s="40">
        <v>40127</v>
      </c>
      <c r="H145" s="41">
        <v>1186</v>
      </c>
      <c r="I145" s="42">
        <f>+L145-H145</f>
        <v>7250.0773640000007</v>
      </c>
      <c r="K145" s="10">
        <v>40493</v>
      </c>
      <c r="L145" s="11">
        <v>8436.0773640000007</v>
      </c>
      <c r="M145" s="11">
        <v>8062.8655220000001</v>
      </c>
      <c r="N145" s="12">
        <f>(L145-M145)/L145</f>
        <v>4.4239973852378316E-2</v>
      </c>
      <c r="O145" s="39"/>
    </row>
    <row r="146" spans="2:15" x14ac:dyDescent="0.25">
      <c r="B146" s="14"/>
      <c r="C146" s="11"/>
      <c r="D146" s="11"/>
      <c r="E146" s="12"/>
      <c r="F146" s="39"/>
      <c r="G146" s="40"/>
      <c r="H146" s="41"/>
      <c r="I146" s="42"/>
      <c r="K146" s="14"/>
      <c r="L146" s="14"/>
      <c r="M146" s="14"/>
      <c r="N146" s="14"/>
      <c r="O146" s="39"/>
    </row>
    <row r="147" spans="2:15" x14ac:dyDescent="0.25">
      <c r="B147" s="10">
        <v>40888</v>
      </c>
      <c r="C147" s="11">
        <v>10252.758209</v>
      </c>
      <c r="D147" s="11">
        <v>9827.3278200000004</v>
      </c>
      <c r="E147" s="12">
        <f>(C147-D147)/C147</f>
        <v>4.1494237972621952E-2</v>
      </c>
      <c r="F147" s="39"/>
      <c r="G147" s="40">
        <v>40158</v>
      </c>
      <c r="H147" s="41">
        <v>1216</v>
      </c>
      <c r="I147" s="42">
        <f>+L147-H147</f>
        <v>7964.8462199999994</v>
      </c>
      <c r="K147" s="10">
        <v>40523</v>
      </c>
      <c r="L147" s="11">
        <v>9180.8462199999994</v>
      </c>
      <c r="M147" s="11">
        <v>8780.3866280000002</v>
      </c>
      <c r="N147" s="12">
        <f>(L147-M147)/L147</f>
        <v>4.3619028399323224E-2</v>
      </c>
      <c r="O147" s="39"/>
    </row>
    <row r="148" spans="2:15" x14ac:dyDescent="0.25">
      <c r="B148" s="14"/>
      <c r="C148" s="11"/>
      <c r="D148" s="11"/>
      <c r="E148" s="12"/>
      <c r="F148" s="39"/>
      <c r="G148" s="40"/>
      <c r="H148" s="41"/>
      <c r="I148" s="42"/>
      <c r="K148" s="14"/>
      <c r="L148" s="14"/>
      <c r="M148" s="14"/>
      <c r="N148" s="14"/>
      <c r="O148" s="39"/>
    </row>
    <row r="149" spans="2:15" x14ac:dyDescent="0.25">
      <c r="B149" s="10">
        <v>40919</v>
      </c>
      <c r="C149" s="11">
        <v>9940.8041727999989</v>
      </c>
      <c r="D149" s="11">
        <v>9524.7429959669043</v>
      </c>
      <c r="E149" s="12">
        <f>(C149-D149)/C149</f>
        <v>4.1853875159468486E-2</v>
      </c>
      <c r="F149" s="39"/>
      <c r="G149" s="40">
        <v>40189</v>
      </c>
      <c r="H149" s="41">
        <v>1099</v>
      </c>
      <c r="I149" s="42">
        <f>+L149-H149</f>
        <v>8631.3368150000006</v>
      </c>
      <c r="K149" s="10">
        <v>40554</v>
      </c>
      <c r="L149" s="11">
        <v>9730.3368150000006</v>
      </c>
      <c r="M149" s="11">
        <v>9312.6555129999997</v>
      </c>
      <c r="N149" s="12">
        <f>(L149-M149)/L149</f>
        <v>4.2925677696594805E-2</v>
      </c>
      <c r="O149" s="39"/>
    </row>
    <row r="150" spans="2:15" x14ac:dyDescent="0.25">
      <c r="B150" s="14"/>
      <c r="C150" s="11"/>
      <c r="D150" s="11"/>
      <c r="E150" s="12"/>
      <c r="F150" s="39"/>
      <c r="G150" s="40"/>
      <c r="H150" s="41"/>
      <c r="I150" s="42"/>
      <c r="K150" s="14"/>
      <c r="L150" s="14"/>
      <c r="M150" s="14"/>
      <c r="N150" s="14"/>
      <c r="O150" s="39"/>
    </row>
    <row r="151" spans="2:15" x14ac:dyDescent="0.25">
      <c r="B151" s="10">
        <v>40950</v>
      </c>
      <c r="C151" s="11">
        <v>9519.7994574200002</v>
      </c>
      <c r="D151" s="11">
        <v>9159.0684366039459</v>
      </c>
      <c r="E151" s="12">
        <f>(C151-D151)/C151</f>
        <v>3.7892712176293836E-2</v>
      </c>
      <c r="F151" s="39"/>
      <c r="G151" s="40">
        <v>40220</v>
      </c>
      <c r="H151" s="41">
        <v>1064</v>
      </c>
      <c r="I151" s="42">
        <f>+L151-H151</f>
        <v>8116.0039277000014</v>
      </c>
      <c r="K151" s="10">
        <v>40585</v>
      </c>
      <c r="L151" s="11">
        <v>9180.0039277000014</v>
      </c>
      <c r="M151" s="11">
        <v>8794.7216360000002</v>
      </c>
      <c r="N151" s="12">
        <f>(L151-M151)/L151</f>
        <v>4.196973059427999E-2</v>
      </c>
      <c r="O151" s="39"/>
    </row>
    <row r="152" spans="2:15" x14ac:dyDescent="0.25">
      <c r="B152" s="14"/>
      <c r="C152" s="14"/>
      <c r="D152" s="14"/>
      <c r="E152" s="14"/>
      <c r="F152" s="39"/>
      <c r="G152" s="40"/>
      <c r="H152" s="41"/>
      <c r="I152" s="42"/>
      <c r="K152" s="14"/>
      <c r="L152" s="14"/>
      <c r="M152" s="14"/>
      <c r="N152" s="14"/>
      <c r="O152" s="39"/>
    </row>
    <row r="153" spans="2:15" x14ac:dyDescent="0.25">
      <c r="B153" s="10">
        <v>40979</v>
      </c>
      <c r="C153" s="11">
        <v>10505.797513360001</v>
      </c>
      <c r="D153" s="11">
        <v>10062.354181999999</v>
      </c>
      <c r="E153" s="12">
        <f>(C153-D153)/C153</f>
        <v>4.2209392556451286E-2</v>
      </c>
      <c r="F153" s="39"/>
      <c r="G153" s="40">
        <v>40251</v>
      </c>
      <c r="H153" s="41">
        <v>1305</v>
      </c>
      <c r="I153" s="42">
        <f>+L153-H153</f>
        <v>9265.5414336000013</v>
      </c>
      <c r="K153" s="10">
        <v>40613</v>
      </c>
      <c r="L153" s="11">
        <v>10570.541433600001</v>
      </c>
      <c r="M153" s="11">
        <v>10107.02426</v>
      </c>
      <c r="N153" s="12">
        <f>(L153-M153)/L153</f>
        <v>4.3849898939579808E-2</v>
      </c>
      <c r="O153" s="39"/>
    </row>
    <row r="154" spans="2:15" x14ac:dyDescent="0.25">
      <c r="B154" s="34" t="s">
        <v>9</v>
      </c>
      <c r="C154" s="35">
        <f>SUM(C131:C153)</f>
        <v>117555.04481353897</v>
      </c>
      <c r="D154" s="35">
        <f>SUM(D131:D153)</f>
        <v>112561.67802957086</v>
      </c>
      <c r="E154" s="37">
        <f>(C154-D154)/C154</f>
        <v>4.2476839610655501E-2</v>
      </c>
      <c r="F154" s="39"/>
      <c r="G154" s="34" t="s">
        <v>9</v>
      </c>
      <c r="H154" s="34"/>
      <c r="I154" s="44">
        <f>SUM(I131:I153)</f>
        <v>92989.081990299994</v>
      </c>
      <c r="K154" s="34" t="s">
        <v>9</v>
      </c>
      <c r="L154" s="35">
        <f>SUM(L131:L153)</f>
        <v>107810.08199029999</v>
      </c>
      <c r="M154" s="35">
        <f>SUM(M131:M153)</f>
        <v>103162.69421800002</v>
      </c>
      <c r="N154" s="37">
        <f>(L154-M154)/L154</f>
        <v>4.3107172228271887E-2</v>
      </c>
      <c r="O154" s="39"/>
    </row>
    <row r="157" spans="2:15" x14ac:dyDescent="0.25">
      <c r="B157" s="2" t="s">
        <v>22</v>
      </c>
      <c r="C157" s="2"/>
      <c r="D157" s="2"/>
      <c r="E157" s="2"/>
      <c r="F157" s="45"/>
      <c r="G157" s="46"/>
      <c r="H157" s="14"/>
      <c r="I157" s="14"/>
      <c r="J157" s="14"/>
      <c r="K157" s="2" t="s">
        <v>23</v>
      </c>
      <c r="L157" s="2"/>
      <c r="M157" s="2"/>
      <c r="N157" s="2"/>
    </row>
    <row r="158" spans="2:15" ht="15" customHeight="1" x14ac:dyDescent="0.25">
      <c r="B158" s="3" t="s">
        <v>3</v>
      </c>
      <c r="C158" s="4" t="s">
        <v>4</v>
      </c>
      <c r="D158" s="4" t="s">
        <v>5</v>
      </c>
      <c r="E158" s="3" t="s">
        <v>16</v>
      </c>
      <c r="F158" s="45"/>
      <c r="G158" s="46"/>
      <c r="H158" s="14"/>
      <c r="I158" s="14"/>
      <c r="J158" s="14"/>
      <c r="K158" s="3" t="s">
        <v>3</v>
      </c>
      <c r="L158" s="4" t="s">
        <v>4</v>
      </c>
      <c r="M158" s="4" t="s">
        <v>5</v>
      </c>
      <c r="N158" s="3" t="s">
        <v>16</v>
      </c>
    </row>
    <row r="159" spans="2:15" x14ac:dyDescent="0.25">
      <c r="B159" s="3"/>
      <c r="C159" s="4"/>
      <c r="D159" s="4"/>
      <c r="E159" s="3"/>
      <c r="F159" s="39"/>
      <c r="G159" s="46"/>
      <c r="H159" s="14"/>
      <c r="I159" s="14"/>
      <c r="J159" s="14"/>
      <c r="K159" s="3"/>
      <c r="L159" s="4"/>
      <c r="M159" s="4"/>
      <c r="N159" s="3"/>
    </row>
    <row r="160" spans="2:15" x14ac:dyDescent="0.25">
      <c r="B160" s="7"/>
      <c r="C160" s="8"/>
      <c r="D160" s="8"/>
      <c r="E160" s="9"/>
      <c r="F160" s="39"/>
      <c r="G160" s="47"/>
      <c r="H160" s="48"/>
      <c r="I160" s="48"/>
      <c r="J160" s="48"/>
      <c r="K160" s="7"/>
      <c r="L160" s="7"/>
      <c r="M160" s="7"/>
      <c r="N160" s="7"/>
    </row>
    <row r="161" spans="2:14" x14ac:dyDescent="0.25">
      <c r="B161" s="40">
        <v>39910</v>
      </c>
      <c r="C161" s="42">
        <v>8753.7729999999992</v>
      </c>
      <c r="D161" s="42">
        <v>8357.7099999999991</v>
      </c>
      <c r="E161" s="9">
        <f>(C161-D161)/C161</f>
        <v>4.5244833285030366E-2</v>
      </c>
      <c r="F161" s="39"/>
      <c r="G161" s="14"/>
      <c r="H161" s="14"/>
      <c r="I161" s="14"/>
      <c r="J161" s="14"/>
      <c r="K161" s="49">
        <v>39545</v>
      </c>
      <c r="L161" s="50">
        <v>8187.1596010000003</v>
      </c>
      <c r="M161" s="50">
        <v>7783.5860000000002</v>
      </c>
      <c r="N161" s="51">
        <f>(L161-M161)/L161</f>
        <v>4.9293481581903761E-2</v>
      </c>
    </row>
    <row r="162" spans="2:14" x14ac:dyDescent="0.25">
      <c r="B162" s="40"/>
      <c r="C162" s="42"/>
      <c r="D162" s="42"/>
      <c r="E162" s="9"/>
      <c r="F162" s="39"/>
      <c r="G162" s="14"/>
      <c r="H162" s="14"/>
      <c r="I162" s="14"/>
      <c r="J162" s="14"/>
      <c r="K162" s="49"/>
      <c r="L162" s="50"/>
      <c r="M162" s="50"/>
      <c r="N162" s="51"/>
    </row>
    <row r="163" spans="2:14" x14ac:dyDescent="0.25">
      <c r="B163" s="40">
        <v>39941</v>
      </c>
      <c r="C163" s="42">
        <v>8878.14</v>
      </c>
      <c r="D163" s="42">
        <v>8472.6710000000003</v>
      </c>
      <c r="E163" s="9">
        <f>(C163-D163)/C163</f>
        <v>4.5670489539475514E-2</v>
      </c>
      <c r="F163" s="39"/>
      <c r="G163" s="14"/>
      <c r="H163" s="14"/>
      <c r="I163" s="14"/>
      <c r="J163" s="14"/>
      <c r="K163" s="49">
        <v>39575</v>
      </c>
      <c r="L163" s="50">
        <v>8859.033007</v>
      </c>
      <c r="M163" s="50">
        <v>8354.7706120000003</v>
      </c>
      <c r="N163" s="51">
        <v>5.6899999999999999E-2</v>
      </c>
    </row>
    <row r="164" spans="2:14" x14ac:dyDescent="0.25">
      <c r="B164" s="40"/>
      <c r="C164" s="42"/>
      <c r="D164" s="42"/>
      <c r="E164" s="9"/>
      <c r="F164" s="39"/>
      <c r="G164" s="14"/>
      <c r="H164" s="14"/>
      <c r="I164" s="14"/>
      <c r="J164" s="14"/>
      <c r="K164" s="49"/>
      <c r="L164" s="50"/>
      <c r="M164" s="50"/>
      <c r="N164" s="52"/>
    </row>
    <row r="165" spans="2:14" x14ac:dyDescent="0.25">
      <c r="B165" s="40">
        <v>39972</v>
      </c>
      <c r="C165" s="42">
        <v>8493.4390000000003</v>
      </c>
      <c r="D165" s="42">
        <v>8086.6</v>
      </c>
      <c r="E165" s="9">
        <f>(C165-D165)/C165</f>
        <v>4.7900385226761495E-2</v>
      </c>
      <c r="F165" s="39"/>
      <c r="G165" s="14"/>
      <c r="H165" s="14"/>
      <c r="I165" s="14"/>
      <c r="J165" s="14"/>
      <c r="K165" s="49">
        <v>39606</v>
      </c>
      <c r="L165" s="50">
        <v>7751.608166</v>
      </c>
      <c r="M165" s="50">
        <v>7393.712775</v>
      </c>
      <c r="N165" s="9">
        <f>(L165-M165)/L165</f>
        <v>4.6170469834865495E-2</v>
      </c>
    </row>
    <row r="166" spans="2:14" x14ac:dyDescent="0.25">
      <c r="B166" s="40"/>
      <c r="C166" s="42"/>
      <c r="D166" s="42"/>
      <c r="E166" s="9"/>
      <c r="F166" s="39"/>
      <c r="G166" s="14"/>
      <c r="H166" s="14"/>
      <c r="I166" s="14"/>
      <c r="J166" s="14"/>
      <c r="K166" s="49"/>
      <c r="L166" s="50"/>
      <c r="M166" s="50"/>
      <c r="N166" s="51"/>
    </row>
    <row r="167" spans="2:14" x14ac:dyDescent="0.25">
      <c r="B167" s="40">
        <v>40003</v>
      </c>
      <c r="C167" s="42">
        <v>7755.42</v>
      </c>
      <c r="D167" s="42">
        <v>7392.66</v>
      </c>
      <c r="E167" s="9">
        <f>(C167-D167)/C167</f>
        <v>4.6775029592207799E-2</v>
      </c>
      <c r="F167" s="39"/>
      <c r="G167" s="14"/>
      <c r="H167" s="14"/>
      <c r="I167" s="14"/>
      <c r="J167" s="14"/>
      <c r="K167" s="40">
        <v>39636</v>
      </c>
      <c r="L167" s="53">
        <v>7491.1850000000004</v>
      </c>
      <c r="M167" s="53">
        <v>7155.830653</v>
      </c>
      <c r="N167" s="9">
        <v>4.48E-2</v>
      </c>
    </row>
    <row r="168" spans="2:14" x14ac:dyDescent="0.25">
      <c r="B168" s="40"/>
      <c r="C168" s="42"/>
      <c r="D168" s="42"/>
      <c r="E168" s="9"/>
      <c r="F168" s="39"/>
      <c r="G168" s="14"/>
      <c r="H168" s="14"/>
      <c r="I168" s="14"/>
      <c r="J168" s="14"/>
      <c r="K168" s="40"/>
      <c r="L168" s="53"/>
      <c r="M168" s="53"/>
      <c r="N168" s="9"/>
    </row>
    <row r="169" spans="2:14" x14ac:dyDescent="0.25">
      <c r="B169" s="40">
        <v>40034</v>
      </c>
      <c r="C169" s="42">
        <v>8321.5380000000005</v>
      </c>
      <c r="D169" s="42">
        <v>7970.0959999999995</v>
      </c>
      <c r="E169" s="9">
        <f>(C169-D169)/C169</f>
        <v>4.2232818019938251E-2</v>
      </c>
      <c r="F169" s="39"/>
      <c r="G169" s="14"/>
      <c r="H169" s="14"/>
      <c r="I169" s="14"/>
      <c r="J169" s="14"/>
      <c r="K169" s="40">
        <v>39667</v>
      </c>
      <c r="L169" s="53">
        <v>7201.7745940000004</v>
      </c>
      <c r="M169" s="53">
        <v>6925.0590000000002</v>
      </c>
      <c r="N169" s="9">
        <f>(L169-M169)/L169</f>
        <v>3.8423251156810674E-2</v>
      </c>
    </row>
    <row r="170" spans="2:14" x14ac:dyDescent="0.25">
      <c r="B170" s="40"/>
      <c r="C170" s="42"/>
      <c r="D170" s="42"/>
      <c r="E170" s="9"/>
      <c r="F170" s="39"/>
      <c r="G170" s="14"/>
      <c r="H170" s="14"/>
      <c r="I170" s="14"/>
      <c r="J170" s="14"/>
      <c r="K170" s="40"/>
      <c r="L170" s="53"/>
      <c r="M170" s="53"/>
      <c r="N170" s="9"/>
    </row>
    <row r="171" spans="2:14" x14ac:dyDescent="0.25">
      <c r="B171" s="40">
        <v>40065</v>
      </c>
      <c r="C171" s="42">
        <v>8099.5630000000001</v>
      </c>
      <c r="D171" s="42">
        <v>7712.56</v>
      </c>
      <c r="E171" s="9">
        <f>(C171-D171)/C171</f>
        <v>4.7780725947807273E-2</v>
      </c>
      <c r="F171" s="39"/>
      <c r="G171" s="14"/>
      <c r="H171" s="14"/>
      <c r="I171" s="14"/>
      <c r="J171" s="14"/>
      <c r="K171" s="40">
        <v>39698</v>
      </c>
      <c r="L171" s="53">
        <v>7066.415</v>
      </c>
      <c r="M171" s="53">
        <v>6764.3829999999998</v>
      </c>
      <c r="N171" s="9">
        <f>(L171-M171)/L171</f>
        <v>4.2741899534629674E-2</v>
      </c>
    </row>
    <row r="172" spans="2:14" x14ac:dyDescent="0.25">
      <c r="B172" s="40"/>
      <c r="C172" s="42"/>
      <c r="D172" s="42"/>
      <c r="E172" s="9"/>
      <c r="F172" s="39"/>
      <c r="G172" s="14"/>
      <c r="H172" s="14"/>
      <c r="I172" s="14"/>
      <c r="J172" s="14"/>
      <c r="K172" s="40"/>
      <c r="L172" s="53"/>
      <c r="M172" s="53"/>
      <c r="N172" s="9"/>
    </row>
    <row r="173" spans="2:14" x14ac:dyDescent="0.25">
      <c r="B173" s="40">
        <v>40096</v>
      </c>
      <c r="C173" s="42">
        <v>8467.8250000000007</v>
      </c>
      <c r="D173" s="42">
        <v>8060.07</v>
      </c>
      <c r="E173" s="9">
        <f>(C173-D173)/C173</f>
        <v>4.8153451447095444E-2</v>
      </c>
      <c r="F173" s="39"/>
      <c r="G173" s="14"/>
      <c r="H173" s="14"/>
      <c r="I173" s="14"/>
      <c r="J173" s="14"/>
      <c r="K173" s="40">
        <v>39728</v>
      </c>
      <c r="L173" s="53">
        <v>8044.4589999999998</v>
      </c>
      <c r="M173" s="53">
        <v>7634.6009999999997</v>
      </c>
      <c r="N173" s="9">
        <f>(L173-M173)/L173</f>
        <v>5.0949106708108052E-2</v>
      </c>
    </row>
    <row r="174" spans="2:14" x14ac:dyDescent="0.25">
      <c r="B174" s="40"/>
      <c r="C174" s="42"/>
      <c r="D174" s="42"/>
      <c r="E174" s="9"/>
      <c r="F174" s="39"/>
      <c r="G174" s="14"/>
      <c r="H174" s="14"/>
      <c r="I174" s="14"/>
      <c r="J174" s="14"/>
      <c r="K174" s="40"/>
      <c r="L174" s="53"/>
      <c r="M174" s="53"/>
      <c r="N174" s="9"/>
    </row>
    <row r="175" spans="2:14" x14ac:dyDescent="0.25">
      <c r="B175" s="40">
        <v>40127</v>
      </c>
      <c r="C175" s="42">
        <v>7939.7330000000002</v>
      </c>
      <c r="D175" s="42">
        <v>7550.4290000000001</v>
      </c>
      <c r="E175" s="9">
        <f>(C175-D175)/C175</f>
        <v>4.9032379300412252E-2</v>
      </c>
      <c r="F175" s="39"/>
      <c r="G175" s="14"/>
      <c r="H175" s="14"/>
      <c r="I175" s="14"/>
      <c r="J175" s="14"/>
      <c r="K175" s="40">
        <v>39759</v>
      </c>
      <c r="L175" s="53">
        <v>8005.8670000000002</v>
      </c>
      <c r="M175" s="53">
        <v>7574.7380000000003</v>
      </c>
      <c r="N175" s="9">
        <f>(L175-M175)/L175</f>
        <v>5.3851631559704891E-2</v>
      </c>
    </row>
    <row r="176" spans="2:14" x14ac:dyDescent="0.25">
      <c r="B176" s="40"/>
      <c r="C176" s="42"/>
      <c r="D176" s="42"/>
      <c r="E176" s="9"/>
      <c r="F176" s="39"/>
      <c r="G176" s="14"/>
      <c r="H176" s="14"/>
      <c r="I176" s="14"/>
      <c r="J176" s="14"/>
      <c r="K176" s="40"/>
      <c r="L176" s="53"/>
      <c r="M176" s="53"/>
      <c r="N176" s="9"/>
    </row>
    <row r="177" spans="2:14" x14ac:dyDescent="0.25">
      <c r="B177" s="40">
        <v>40158</v>
      </c>
      <c r="C177" s="42">
        <v>8580.1820000000007</v>
      </c>
      <c r="D177" s="42">
        <v>8186.4859999999999</v>
      </c>
      <c r="E177" s="9">
        <f>(C177-D177)/C177</f>
        <v>4.5884341381103665E-2</v>
      </c>
      <c r="F177" s="39"/>
      <c r="G177" s="14"/>
      <c r="H177" s="14"/>
      <c r="I177" s="14"/>
      <c r="J177" s="14"/>
      <c r="K177" s="40">
        <v>39789</v>
      </c>
      <c r="L177" s="53">
        <v>8105.4780000000001</v>
      </c>
      <c r="M177" s="53">
        <v>7699.3609999999999</v>
      </c>
      <c r="N177" s="9">
        <f>(L177-M177)/L177</f>
        <v>5.0104016074067462E-2</v>
      </c>
    </row>
    <row r="178" spans="2:14" x14ac:dyDescent="0.25">
      <c r="B178" s="40"/>
      <c r="C178" s="42"/>
      <c r="D178" s="42"/>
      <c r="E178" s="9"/>
      <c r="F178" s="39"/>
      <c r="G178" s="14"/>
      <c r="H178" s="14"/>
      <c r="I178" s="14"/>
      <c r="J178" s="14"/>
      <c r="K178" s="40"/>
      <c r="L178" s="53"/>
      <c r="M178" s="53"/>
      <c r="N178" s="9"/>
    </row>
    <row r="179" spans="2:14" x14ac:dyDescent="0.25">
      <c r="B179" s="40">
        <v>40189</v>
      </c>
      <c r="C179" s="42">
        <v>8723.4979999999996</v>
      </c>
      <c r="D179" s="42">
        <v>8328.7160000000003</v>
      </c>
      <c r="E179" s="9">
        <f>(C179-D179)/C179</f>
        <v>4.5255011235171859E-2</v>
      </c>
      <c r="F179" s="39"/>
      <c r="G179" s="14"/>
      <c r="H179" s="14"/>
      <c r="I179" s="14"/>
      <c r="J179" s="14"/>
      <c r="K179" s="40">
        <v>39820</v>
      </c>
      <c r="L179" s="53">
        <v>8253.8799999999992</v>
      </c>
      <c r="M179" s="53">
        <v>7830.5609999999997</v>
      </c>
      <c r="N179" s="9">
        <f>(L179-M179)/L179</f>
        <v>5.1287273379307614E-2</v>
      </c>
    </row>
    <row r="180" spans="2:14" x14ac:dyDescent="0.25">
      <c r="B180" s="40"/>
      <c r="C180" s="42"/>
      <c r="D180" s="42"/>
      <c r="E180" s="9"/>
      <c r="F180" s="39"/>
      <c r="G180" s="14"/>
      <c r="H180" s="14"/>
      <c r="I180" s="14"/>
      <c r="J180" s="14"/>
      <c r="K180" s="40"/>
      <c r="L180" s="53"/>
      <c r="M180" s="53"/>
      <c r="N180" s="9"/>
    </row>
    <row r="181" spans="2:14" x14ac:dyDescent="0.25">
      <c r="B181" s="40">
        <v>40220</v>
      </c>
      <c r="C181" s="42">
        <v>8265.7369999999992</v>
      </c>
      <c r="D181" s="42">
        <v>7904.491</v>
      </c>
      <c r="E181" s="9">
        <f>(C181-D181)/C181</f>
        <v>4.3704027844098985E-2</v>
      </c>
      <c r="F181" s="39"/>
      <c r="G181" s="14"/>
      <c r="H181" s="14"/>
      <c r="I181" s="14"/>
      <c r="J181" s="14"/>
      <c r="K181" s="40">
        <v>39851</v>
      </c>
      <c r="L181" s="53">
        <v>7706.5280000000002</v>
      </c>
      <c r="M181" s="53">
        <v>7332.4089999999997</v>
      </c>
      <c r="N181" s="9">
        <f>(L181-M181)/L181</f>
        <v>4.8545726428295674E-2</v>
      </c>
    </row>
    <row r="182" spans="2:14" x14ac:dyDescent="0.25">
      <c r="B182" s="40"/>
      <c r="C182" s="42"/>
      <c r="D182" s="42"/>
      <c r="E182" s="9"/>
      <c r="F182" s="39"/>
      <c r="G182" s="14"/>
      <c r="H182" s="14"/>
      <c r="I182" s="14"/>
      <c r="J182" s="14"/>
      <c r="K182" s="40"/>
      <c r="L182" s="53"/>
      <c r="M182" s="53"/>
      <c r="N182" s="9"/>
    </row>
    <row r="183" spans="2:14" x14ac:dyDescent="0.25">
      <c r="B183" s="40">
        <v>40251</v>
      </c>
      <c r="C183" s="42">
        <v>9600.0429999999997</v>
      </c>
      <c r="D183" s="42">
        <v>9155.9680000000008</v>
      </c>
      <c r="E183" s="9">
        <f>(C183-D183)/C183</f>
        <v>4.6257605304476125E-2</v>
      </c>
      <c r="F183" s="39"/>
      <c r="G183" s="14"/>
      <c r="H183" s="14"/>
      <c r="I183" s="14"/>
      <c r="J183" s="14"/>
      <c r="K183" s="40">
        <v>39879</v>
      </c>
      <c r="L183" s="50">
        <v>8804.5689999999995</v>
      </c>
      <c r="M183" s="50">
        <v>8366.8040000000001</v>
      </c>
      <c r="N183" s="51">
        <f>(L183-M183)/L183</f>
        <v>4.9720207769397846E-2</v>
      </c>
    </row>
    <row r="184" spans="2:14" x14ac:dyDescent="0.25">
      <c r="B184" s="34" t="s">
        <v>9</v>
      </c>
      <c r="C184" s="35">
        <f>SUM(C161:C183)</f>
        <v>101878.891</v>
      </c>
      <c r="D184" s="35">
        <f>SUM(D161:D183)</f>
        <v>97178.456999999995</v>
      </c>
      <c r="E184" s="37">
        <f>(C184-D184)/C184</f>
        <v>4.6137467279654704E-2</v>
      </c>
      <c r="F184" s="39"/>
      <c r="K184" s="34" t="s">
        <v>9</v>
      </c>
      <c r="L184" s="35">
        <f>SUM(L161:L183)</f>
        <v>95477.956368000014</v>
      </c>
      <c r="M184" s="35">
        <f>SUM(M161:M183)</f>
        <v>90815.816040000005</v>
      </c>
      <c r="N184" s="37">
        <f>(L184-M184)/L184</f>
        <v>4.8829494318361338E-2</v>
      </c>
    </row>
    <row r="190" spans="2:14" x14ac:dyDescent="0.25">
      <c r="B190" s="2" t="s">
        <v>24</v>
      </c>
      <c r="C190" s="2"/>
      <c r="D190" s="2"/>
      <c r="E190" s="2"/>
    </row>
    <row r="191" spans="2:14" ht="45" x14ac:dyDescent="0.25">
      <c r="B191" s="3" t="s">
        <v>3</v>
      </c>
      <c r="C191" s="54" t="s">
        <v>25</v>
      </c>
      <c r="D191" s="54" t="s">
        <v>5</v>
      </c>
      <c r="E191" s="3" t="s">
        <v>16</v>
      </c>
    </row>
    <row r="192" spans="2:14" x14ac:dyDescent="0.25">
      <c r="B192" s="3"/>
      <c r="C192" s="54"/>
      <c r="D192" s="54"/>
      <c r="E192" s="3"/>
    </row>
    <row r="193" spans="2:5" x14ac:dyDescent="0.25">
      <c r="B193" s="7"/>
      <c r="C193" s="7"/>
      <c r="D193" s="7"/>
      <c r="E193" s="7"/>
    </row>
    <row r="194" spans="2:5" x14ac:dyDescent="0.25">
      <c r="B194" s="49">
        <v>39179</v>
      </c>
      <c r="C194" s="52">
        <v>7759.1989999999996</v>
      </c>
      <c r="D194" s="52">
        <v>7412.4189999999999</v>
      </c>
      <c r="E194" s="51">
        <f>(C194-D194)/C194</f>
        <v>4.4692757590055338E-2</v>
      </c>
    </row>
    <row r="195" spans="2:5" x14ac:dyDescent="0.25">
      <c r="B195" s="49"/>
      <c r="C195" s="52"/>
      <c r="D195" s="52"/>
      <c r="E195" s="51"/>
    </row>
    <row r="196" spans="2:5" x14ac:dyDescent="0.25">
      <c r="B196" s="49">
        <v>39209</v>
      </c>
      <c r="C196" s="52">
        <v>8460.768</v>
      </c>
      <c r="D196" s="52">
        <v>8029.2349999999997</v>
      </c>
      <c r="E196" s="51">
        <f>(C196-D196)/C196</f>
        <v>5.1003998691371795E-2</v>
      </c>
    </row>
    <row r="197" spans="2:5" x14ac:dyDescent="0.25">
      <c r="B197" s="49"/>
      <c r="C197" s="52"/>
      <c r="D197" s="52"/>
      <c r="E197" s="51"/>
    </row>
    <row r="198" spans="2:5" x14ac:dyDescent="0.25">
      <c r="B198" s="49">
        <v>39240</v>
      </c>
      <c r="C198" s="52">
        <v>7226.9129999999996</v>
      </c>
      <c r="D198" s="52">
        <v>6932.8379999999997</v>
      </c>
      <c r="E198" s="51">
        <f>(C198-D198)/C198</f>
        <v>4.069164801070662E-2</v>
      </c>
    </row>
    <row r="199" spans="2:5" x14ac:dyDescent="0.25">
      <c r="B199" s="49"/>
      <c r="C199" s="52"/>
      <c r="D199" s="52"/>
      <c r="E199" s="51"/>
    </row>
    <row r="200" spans="2:5" x14ac:dyDescent="0.25">
      <c r="B200" s="49">
        <v>39270</v>
      </c>
      <c r="C200" s="52">
        <v>7140.9129999999996</v>
      </c>
      <c r="D200" s="52">
        <v>6915.8530000000001</v>
      </c>
      <c r="E200" s="51">
        <f>(C200-D200)/C200</f>
        <v>3.1516978291151215E-2</v>
      </c>
    </row>
    <row r="201" spans="2:5" x14ac:dyDescent="0.25">
      <c r="B201" s="49"/>
      <c r="C201" s="52"/>
      <c r="D201" s="52"/>
      <c r="E201" s="51"/>
    </row>
    <row r="202" spans="2:5" x14ac:dyDescent="0.25">
      <c r="B202" s="49">
        <v>39301</v>
      </c>
      <c r="C202" s="52">
        <v>7430.9390000000003</v>
      </c>
      <c r="D202" s="52">
        <v>7146.3919999999998</v>
      </c>
      <c r="E202" s="51">
        <f>(C202-D202)/C202</f>
        <v>3.8292199680282732E-2</v>
      </c>
    </row>
    <row r="203" spans="2:5" x14ac:dyDescent="0.25">
      <c r="B203" s="49"/>
      <c r="C203" s="52"/>
      <c r="D203" s="52"/>
      <c r="E203" s="51"/>
    </row>
    <row r="204" spans="2:5" x14ac:dyDescent="0.25">
      <c r="B204" s="49">
        <v>39332</v>
      </c>
      <c r="C204" s="52">
        <v>7100.92</v>
      </c>
      <c r="D204" s="52">
        <v>6795.2</v>
      </c>
      <c r="E204" s="51">
        <f>(C204-D204)/C204</f>
        <v>4.3053576156329078E-2</v>
      </c>
    </row>
    <row r="205" spans="2:5" x14ac:dyDescent="0.25">
      <c r="B205" s="49"/>
      <c r="C205" s="52"/>
      <c r="D205" s="52"/>
      <c r="E205" s="51"/>
    </row>
    <row r="206" spans="2:5" x14ac:dyDescent="0.25">
      <c r="B206" s="49">
        <v>39362</v>
      </c>
      <c r="C206" s="55">
        <v>8208.6425230000004</v>
      </c>
      <c r="D206" s="55">
        <v>7828.1498568999996</v>
      </c>
      <c r="E206" s="51">
        <f>(C206-D206)/C206</f>
        <v>4.6352690476395939E-2</v>
      </c>
    </row>
    <row r="207" spans="2:5" x14ac:dyDescent="0.25">
      <c r="B207" s="14"/>
      <c r="C207" s="55"/>
      <c r="D207" s="55"/>
      <c r="E207" s="51"/>
    </row>
    <row r="208" spans="2:5" x14ac:dyDescent="0.25">
      <c r="B208" s="49">
        <v>39393</v>
      </c>
      <c r="C208" s="55">
        <v>8089.388207</v>
      </c>
      <c r="D208" s="55">
        <v>7633.6956970000001</v>
      </c>
      <c r="E208" s="51">
        <f>(C208-D208)/C208</f>
        <v>5.6332135179972563E-2</v>
      </c>
    </row>
    <row r="209" spans="2:5" x14ac:dyDescent="0.25">
      <c r="B209" s="14"/>
      <c r="C209" s="52"/>
      <c r="D209" s="52"/>
      <c r="E209" s="51"/>
    </row>
    <row r="210" spans="2:5" x14ac:dyDescent="0.25">
      <c r="B210" s="49">
        <v>39422</v>
      </c>
      <c r="C210" s="52">
        <v>8259.3330000000005</v>
      </c>
      <c r="D210" s="52">
        <v>7847.2049999999999</v>
      </c>
      <c r="E210" s="51">
        <f>(C210-D210)/C210</f>
        <v>4.9898460323612157E-2</v>
      </c>
    </row>
    <row r="211" spans="2:5" x14ac:dyDescent="0.25">
      <c r="B211" s="49"/>
      <c r="C211" s="52"/>
      <c r="D211" s="52"/>
      <c r="E211" s="51"/>
    </row>
    <row r="212" spans="2:5" x14ac:dyDescent="0.25">
      <c r="B212" s="49">
        <v>39454</v>
      </c>
      <c r="C212" s="52">
        <v>8074.0569999999998</v>
      </c>
      <c r="D212" s="52">
        <v>7633.7160000000003</v>
      </c>
      <c r="E212" s="51">
        <f>(C212-D212)/C212</f>
        <v>5.4537762118845513E-2</v>
      </c>
    </row>
    <row r="213" spans="2:5" x14ac:dyDescent="0.25">
      <c r="B213" s="49"/>
      <c r="C213" s="52"/>
      <c r="D213" s="52"/>
      <c r="E213" s="51"/>
    </row>
    <row r="214" spans="2:5" x14ac:dyDescent="0.25">
      <c r="B214" s="49">
        <v>39485</v>
      </c>
      <c r="C214" s="52">
        <v>7475.1450000000004</v>
      </c>
      <c r="D214" s="52">
        <v>7106.6509999999998</v>
      </c>
      <c r="E214" s="51">
        <f>(C214-D214)/C214</f>
        <v>4.9295899945753639E-2</v>
      </c>
    </row>
    <row r="215" spans="2:5" x14ac:dyDescent="0.25">
      <c r="B215" s="49"/>
      <c r="C215" s="52"/>
      <c r="D215" s="52"/>
      <c r="E215" s="52"/>
    </row>
    <row r="216" spans="2:5" x14ac:dyDescent="0.25">
      <c r="B216" s="49">
        <v>39514</v>
      </c>
      <c r="C216" s="50">
        <v>8331.0482909999992</v>
      </c>
      <c r="D216" s="50">
        <v>7908.5210310000002</v>
      </c>
      <c r="E216" s="51">
        <f>(C216-D216)/C216</f>
        <v>5.0717178107880324E-2</v>
      </c>
    </row>
    <row r="217" spans="2:5" x14ac:dyDescent="0.25">
      <c r="B217" s="34" t="s">
        <v>9</v>
      </c>
      <c r="C217" s="56">
        <f>SUM(C194:C216)</f>
        <v>93557.266021000003</v>
      </c>
      <c r="D217" s="56">
        <f>SUM(D194:D216)</f>
        <v>89189.875584899986</v>
      </c>
      <c r="E217" s="37">
        <f>SUM(C217-D217)/C217</f>
        <v>4.6681467104005649E-2</v>
      </c>
    </row>
  </sheetData>
  <mergeCells count="57">
    <mergeCell ref="M158:M159"/>
    <mergeCell ref="N158:N159"/>
    <mergeCell ref="B190:E190"/>
    <mergeCell ref="B191:B192"/>
    <mergeCell ref="E191:E192"/>
    <mergeCell ref="B158:B159"/>
    <mergeCell ref="C158:C159"/>
    <mergeCell ref="D158:D159"/>
    <mergeCell ref="E158:E159"/>
    <mergeCell ref="K158:K159"/>
    <mergeCell ref="L158:L159"/>
    <mergeCell ref="K128:K129"/>
    <mergeCell ref="L128:L129"/>
    <mergeCell ref="M128:M129"/>
    <mergeCell ref="N128:N129"/>
    <mergeCell ref="B157:E157"/>
    <mergeCell ref="K157:N157"/>
    <mergeCell ref="N95:N96"/>
    <mergeCell ref="B127:E127"/>
    <mergeCell ref="K127:N127"/>
    <mergeCell ref="B128:B129"/>
    <mergeCell ref="C128:C129"/>
    <mergeCell ref="D128:D129"/>
    <mergeCell ref="E128:E129"/>
    <mergeCell ref="G128:G129"/>
    <mergeCell ref="H128:H129"/>
    <mergeCell ref="I128:I129"/>
    <mergeCell ref="N65:N66"/>
    <mergeCell ref="B94:E94"/>
    <mergeCell ref="K94:N94"/>
    <mergeCell ref="B95:B96"/>
    <mergeCell ref="C95:C96"/>
    <mergeCell ref="D95:D96"/>
    <mergeCell ref="E95:E96"/>
    <mergeCell ref="K95:K96"/>
    <mergeCell ref="L95:L96"/>
    <mergeCell ref="M95:M96"/>
    <mergeCell ref="N5:N6"/>
    <mergeCell ref="B64:E64"/>
    <mergeCell ref="K64:N64"/>
    <mergeCell ref="B65:B66"/>
    <mergeCell ref="C65:C66"/>
    <mergeCell ref="D65:D66"/>
    <mergeCell ref="E65:E66"/>
    <mergeCell ref="K65:K66"/>
    <mergeCell ref="L65:L66"/>
    <mergeCell ref="M65:M66"/>
    <mergeCell ref="B2:N2"/>
    <mergeCell ref="B4:E4"/>
    <mergeCell ref="K4:N4"/>
    <mergeCell ref="B5:B6"/>
    <mergeCell ref="C5:C6"/>
    <mergeCell ref="D5:D6"/>
    <mergeCell ref="E5:E6"/>
    <mergeCell ref="K5:K6"/>
    <mergeCell ref="L5:L6"/>
    <mergeCell ref="M5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Amol</dc:creator>
  <cp:lastModifiedBy>Amol</cp:lastModifiedBy>
  <dcterms:created xsi:type="dcterms:W3CDTF">2017-10-30T08:04:53Z</dcterms:created>
  <dcterms:modified xsi:type="dcterms:W3CDTF">2017-10-30T08:06:05Z</dcterms:modified>
</cp:coreProperties>
</file>